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1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gendarmeriadechile.sharepoint.com/sites/ConcursoEncasillamiento/Documentos compartidos/General/2025/ENCASILLAMIENTO/PLANILLAS/PUNTAJES/subir/Para pagina/8 pagina_definitivos/"/>
    </mc:Choice>
  </mc:AlternateContent>
  <xr:revisionPtr revIDLastSave="0" documentId="8_{75F1AA19-8318-4834-B4D2-1949DE933B65}" xr6:coauthVersionLast="47" xr6:coauthVersionMax="47" xr10:uidLastSave="{00000000-0000-0000-0000-000000000000}"/>
  <workbookProtection workbookAlgorithmName="SHA-512" workbookHashValue="EkpHDRsulvPh3HaSMQBt+Iy02CeY74xkOxV4H7WfhXOnmo0foC1XV1/hgd2ZSUp2D7FjWYPx1LXTya/z2DMbfQ==" workbookSaltValue="P5OxxzMlXI8Hb8JjTaNQHA==" workbookSpinCount="100000" lockStructure="1"/>
  <bookViews>
    <workbookView xWindow="0" yWindow="0" windowWidth="20490" windowHeight="7620" xr2:uid="{00000000-000D-0000-FFFF-FFFF00000000}"/>
  </bookViews>
  <sheets>
    <sheet name="AUX24" sheetId="2" r:id="rId1"/>
    <sheet name="AUX23" sheetId="3" r:id="rId2"/>
    <sheet name="AUX22" sheetId="4" r:id="rId3"/>
    <sheet name="AUX21" sheetId="5" r:id="rId4"/>
    <sheet name="AUX20" sheetId="6" r:id="rId5"/>
    <sheet name="INFORMATIVO" sheetId="7" r:id="rId6"/>
  </sheets>
  <definedNames>
    <definedName name="_xlnm._FilterDatabase" localSheetId="4" hidden="1">'AUX20'!$A$7:$K$24</definedName>
    <definedName name="_xlnm._FilterDatabase" localSheetId="3" hidden="1">'AUX21'!$A$7:$K$16</definedName>
    <definedName name="_xlnm._FilterDatabase" localSheetId="2" hidden="1">'AUX22'!$A$7:$K$13</definedName>
    <definedName name="_xlnm._FilterDatabase" localSheetId="1" hidden="1">'AUX23'!$A$7:$K$11</definedName>
    <definedName name="_xlnm._FilterDatabase" localSheetId="0" hidden="1">'AUX24'!$A$7:$K$12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6" l="1"/>
  <c r="E24" i="6"/>
  <c r="G23" i="6"/>
  <c r="E23" i="6"/>
  <c r="G22" i="6"/>
  <c r="E22" i="6"/>
  <c r="G21" i="6"/>
  <c r="E21" i="6"/>
  <c r="G20" i="6"/>
  <c r="E20" i="6"/>
  <c r="G19" i="6"/>
  <c r="E19" i="6"/>
  <c r="G18" i="6"/>
  <c r="E18" i="6"/>
  <c r="G17" i="6"/>
  <c r="E17" i="6"/>
  <c r="G16" i="6"/>
  <c r="E16" i="6"/>
  <c r="G15" i="6"/>
  <c r="E15" i="6"/>
  <c r="G14" i="6"/>
  <c r="E14" i="6"/>
  <c r="G13" i="6"/>
  <c r="E13" i="6"/>
  <c r="G12" i="6"/>
  <c r="E12" i="6"/>
  <c r="G11" i="6"/>
  <c r="E11" i="6"/>
  <c r="G10" i="6"/>
  <c r="E10" i="6"/>
  <c r="G9" i="6"/>
  <c r="E9" i="6"/>
  <c r="G8" i="6"/>
  <c r="E8" i="6"/>
  <c r="G16" i="5"/>
  <c r="E16" i="5"/>
  <c r="G15" i="5"/>
  <c r="E15" i="5"/>
  <c r="G14" i="5"/>
  <c r="E14" i="5"/>
  <c r="G13" i="5"/>
  <c r="E13" i="5"/>
  <c r="G12" i="5"/>
  <c r="E12" i="5"/>
  <c r="G11" i="5"/>
  <c r="E11" i="5"/>
  <c r="G10" i="5"/>
  <c r="E10" i="5"/>
  <c r="G9" i="5"/>
  <c r="E9" i="5"/>
  <c r="G8" i="5"/>
  <c r="E8" i="5"/>
  <c r="G13" i="4"/>
  <c r="E13" i="4"/>
  <c r="G12" i="4"/>
  <c r="E12" i="4"/>
  <c r="G11" i="4"/>
  <c r="E11" i="4"/>
  <c r="G10" i="4"/>
  <c r="E10" i="4"/>
  <c r="G9" i="4"/>
  <c r="E9" i="4"/>
  <c r="G8" i="4"/>
  <c r="E8" i="4"/>
  <c r="G11" i="3"/>
  <c r="E11" i="3"/>
  <c r="G10" i="3"/>
  <c r="E10" i="3"/>
  <c r="G9" i="3"/>
  <c r="E9" i="3"/>
  <c r="G8" i="3"/>
  <c r="E8" i="3"/>
  <c r="G12" i="2"/>
  <c r="E12" i="2"/>
  <c r="G11" i="2"/>
  <c r="E11" i="2"/>
  <c r="G10" i="2"/>
  <c r="E10" i="2"/>
  <c r="G9" i="2"/>
  <c r="E9" i="2"/>
  <c r="G8" i="2"/>
  <c r="E8" i="2"/>
  <c r="I12" i="5" l="1"/>
  <c r="I14" i="5"/>
  <c r="I16" i="5"/>
  <c r="I9" i="6"/>
  <c r="I21" i="6"/>
  <c r="I23" i="6"/>
  <c r="I10" i="2"/>
  <c r="I12" i="2"/>
  <c r="I9" i="3"/>
  <c r="I11" i="3"/>
  <c r="I9" i="4"/>
  <c r="I11" i="6"/>
  <c r="I11" i="5"/>
  <c r="I13" i="5"/>
  <c r="I15" i="5"/>
  <c r="I8" i="6"/>
  <c r="I10" i="6"/>
  <c r="I18" i="6"/>
  <c r="I11" i="2"/>
  <c r="I8" i="3"/>
  <c r="I10" i="3"/>
  <c r="I8" i="4"/>
  <c r="I8" i="2"/>
  <c r="I10" i="4"/>
  <c r="I12" i="4"/>
  <c r="I8" i="5"/>
  <c r="I10" i="5"/>
  <c r="I12" i="6"/>
  <c r="I14" i="6"/>
  <c r="I16" i="6"/>
  <c r="I19" i="6"/>
  <c r="I20" i="6"/>
  <c r="I22" i="6"/>
  <c r="I9" i="2"/>
  <c r="I11" i="4"/>
  <c r="I13" i="4"/>
  <c r="I9" i="5"/>
  <c r="I13" i="6"/>
  <c r="I15" i="6"/>
  <c r="I17" i="6"/>
  <c r="I24" i="6"/>
  <c r="K22" i="6" l="1"/>
  <c r="J22" i="6"/>
  <c r="K12" i="4"/>
  <c r="J12" i="4"/>
  <c r="K17" i="6"/>
  <c r="J17" i="6"/>
  <c r="K13" i="4"/>
  <c r="J13" i="4"/>
  <c r="K20" i="6"/>
  <c r="J20" i="6"/>
  <c r="K12" i="6"/>
  <c r="J12" i="6"/>
  <c r="K10" i="4"/>
  <c r="J10" i="4"/>
  <c r="K8" i="3"/>
  <c r="J8" i="3"/>
  <c r="K8" i="6"/>
  <c r="J8" i="6"/>
  <c r="K11" i="6"/>
  <c r="J11" i="6"/>
  <c r="K12" i="2"/>
  <c r="J12" i="2"/>
  <c r="K9" i="6"/>
  <c r="J9" i="6"/>
  <c r="K15" i="6"/>
  <c r="J15" i="6"/>
  <c r="K19" i="6"/>
  <c r="J19" i="6"/>
  <c r="K8" i="2"/>
  <c r="J8" i="2"/>
  <c r="K11" i="2"/>
  <c r="J11" i="2"/>
  <c r="K15" i="5"/>
  <c r="J15" i="5"/>
  <c r="K9" i="4"/>
  <c r="J9" i="4"/>
  <c r="K10" i="2"/>
  <c r="J10" i="2"/>
  <c r="K16" i="5"/>
  <c r="J16" i="5"/>
  <c r="K24" i="6"/>
  <c r="J24" i="6"/>
  <c r="K11" i="4"/>
  <c r="J11" i="4"/>
  <c r="K10" i="5"/>
  <c r="J10" i="5"/>
  <c r="K13" i="6"/>
  <c r="J13" i="6"/>
  <c r="K9" i="2"/>
  <c r="J9" i="2"/>
  <c r="K16" i="6"/>
  <c r="J16" i="6"/>
  <c r="K8" i="5"/>
  <c r="J8" i="5"/>
  <c r="K8" i="4"/>
  <c r="J8" i="4"/>
  <c r="K18" i="6"/>
  <c r="J18" i="6"/>
  <c r="K13" i="5"/>
  <c r="J13" i="5"/>
  <c r="K11" i="3"/>
  <c r="J11" i="3"/>
  <c r="K23" i="6"/>
  <c r="J23" i="6"/>
  <c r="K14" i="5"/>
  <c r="J14" i="5"/>
  <c r="K9" i="5"/>
  <c r="J9" i="5"/>
  <c r="K14" i="6"/>
  <c r="J14" i="6"/>
  <c r="K10" i="3"/>
  <c r="J10" i="3"/>
  <c r="K10" i="6"/>
  <c r="J10" i="6"/>
  <c r="K11" i="5"/>
  <c r="J11" i="5"/>
  <c r="K9" i="3"/>
  <c r="J9" i="3"/>
  <c r="K21" i="6"/>
  <c r="J21" i="6"/>
  <c r="K12" i="5"/>
  <c r="J12" i="5"/>
</calcChain>
</file>

<file path=xl/sharedStrings.xml><?xml version="1.0" encoding="utf-8"?>
<sst xmlns="http://schemas.openxmlformats.org/spreadsheetml/2006/main" count="116" uniqueCount="38">
  <si>
    <t>PUNTAJES DEFINITIVOS  CONCURSO INTERNO DE ENCASILLAMIENTO</t>
  </si>
  <si>
    <t>CONVOCATORIA 2025</t>
  </si>
  <si>
    <t>Estamento: Auxiliar</t>
  </si>
  <si>
    <t>GRADO: 24° E.U.S.</t>
  </si>
  <si>
    <t>ID</t>
  </si>
  <si>
    <t>Conocimientos Especificos</t>
  </si>
  <si>
    <t>Capacitación Pertinente</t>
  </si>
  <si>
    <t>Puntaje Desempeño</t>
  </si>
  <si>
    <t>Evaluación Desempeño</t>
  </si>
  <si>
    <t>Dias</t>
  </si>
  <si>
    <t>Experiencia Calificada</t>
  </si>
  <si>
    <t>Aptitud para el Cargo</t>
  </si>
  <si>
    <t>Puntaje Total</t>
  </si>
  <si>
    <t>Ranking</t>
  </si>
  <si>
    <t>Postulante Idoneo</t>
  </si>
  <si>
    <t>IV/003</t>
  </si>
  <si>
    <t>IV/0013</t>
  </si>
  <si>
    <t>IV/004</t>
  </si>
  <si>
    <t>IV/007</t>
  </si>
  <si>
    <t>IV/0018</t>
  </si>
  <si>
    <t>GRADO: 23° E.U.S.</t>
  </si>
  <si>
    <t>PUNTAJES DEFINITIVOS CONCURSO INTERNO DE ENCASILLAMIENTO</t>
  </si>
  <si>
    <t>GRADO: 22° E.U.S.</t>
  </si>
  <si>
    <t>IV/0020</t>
  </si>
  <si>
    <t>GRADO: 21° E.U.S.</t>
  </si>
  <si>
    <t>IV/001</t>
  </si>
  <si>
    <t>IV/009</t>
  </si>
  <si>
    <t>IV/0017</t>
  </si>
  <si>
    <t>GRADO: 20° E.U.S.</t>
  </si>
  <si>
    <t>IV/0011</t>
  </si>
  <si>
    <t>IV/0012</t>
  </si>
  <si>
    <t>IV/006</t>
  </si>
  <si>
    <t>IV/005</t>
  </si>
  <si>
    <t>IV/0019</t>
  </si>
  <si>
    <t>IV/0015</t>
  </si>
  <si>
    <t>IV//00921</t>
  </si>
  <si>
    <t>IV/0014</t>
  </si>
  <si>
    <t>IV/002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</si>
</sst>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_ ;_ * \-#,##0_ ;_ * &quot;-&quot;_ ;_ @_ "/>
    <numFmt numFmtId="165" formatCode="_ * #,##0.00_ ;_ * \-#,##0.00_ ;_ * &quot;-&quot;_ ;_ @_ "/>
    <numFmt numFmtId="166" formatCode="#,##0.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165" fontId="0" fillId="0" borderId="0" xfId="1" applyNumberFormat="1" applyFont="1" applyAlignment="1">
      <alignment horizontal="center"/>
    </xf>
    <xf numFmtId="9" fontId="3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/>
    <xf numFmtId="0" fontId="4" fillId="3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5" fontId="5" fillId="4" borderId="2" xfId="1" applyNumberFormat="1" applyFont="1" applyFill="1" applyBorder="1" applyAlignment="1">
      <alignment horizontal="center"/>
    </xf>
    <xf numFmtId="3" fontId="5" fillId="4" borderId="2" xfId="0" applyNumberFormat="1" applyFont="1" applyFill="1" applyBorder="1" applyAlignment="1">
      <alignment horizontal="center"/>
    </xf>
    <xf numFmtId="165" fontId="2" fillId="4" borderId="0" xfId="1" applyNumberFormat="1" applyFont="1" applyFill="1" applyAlignment="1">
      <alignment horizontal="center" vertical="center"/>
    </xf>
    <xf numFmtId="3" fontId="2" fillId="4" borderId="0" xfId="0" applyNumberFormat="1" applyFont="1" applyFill="1" applyAlignment="1">
      <alignment horizontal="center"/>
    </xf>
    <xf numFmtId="165" fontId="2" fillId="4" borderId="0" xfId="1" applyNumberFormat="1" applyFont="1" applyFill="1" applyAlignment="1">
      <alignment horizontal="center"/>
    </xf>
    <xf numFmtId="166" fontId="5" fillId="4" borderId="2" xfId="0" applyNumberFormat="1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2" fontId="0" fillId="3" borderId="0" xfId="0" applyNumberFormat="1" applyFill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466725</xdr:colOff>
      <xdr:row>0</xdr:row>
      <xdr:rowOff>123825</xdr:rowOff>
    </xdr:from>
    <xdr:to>
      <xdr:col>17</xdr:col>
      <xdr:colOff>38101</xdr:colOff>
      <xdr:row>42</xdr:row>
      <xdr:rowOff>76200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7867" t="15187" r="13635" b="7488"/>
        <a:stretch/>
      </xdr:blipFill>
      <xdr:spPr>
        <a:xfrm>
          <a:off x="466725" y="123825"/>
          <a:ext cx="12525376" cy="7953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tabColor theme="8" tint="0.59999389629810485"/>
  </sheetPr>
  <dimension ref="A1:K24"/>
  <sheetViews>
    <sheetView showGridLines="0" tabSelected="1" zoomScale="90" zoomScaleNormal="90" workbookViewId="0">
      <selection activeCell="E14" sqref="E14"/>
    </sheetView>
  </sheetViews>
  <sheetFormatPr defaultColWidth="11.42578125" defaultRowHeight="15"/>
  <cols>
    <col min="1" max="1" width="8.42578125" bestFit="1" customWidth="1"/>
    <col min="2" max="2" width="28.5703125" style="1" bestFit="1" customWidth="1"/>
    <col min="3" max="3" width="24.85546875" style="1" bestFit="1" customWidth="1"/>
    <col min="4" max="4" width="21.28515625" style="1" bestFit="1" customWidth="1"/>
    <col min="5" max="5" width="24.28515625" style="1" bestFit="1" customWidth="1"/>
    <col min="6" max="6" width="6" style="2" bestFit="1" customWidth="1"/>
    <col min="7" max="7" width="22.42578125" style="1" bestFit="1" customWidth="1"/>
    <col min="8" max="8" width="22.140625" style="1" bestFit="1" customWidth="1"/>
    <col min="9" max="9" width="15" style="3" bestFit="1" customWidth="1"/>
    <col min="10" max="10" width="9.140625" bestFit="1" customWidth="1"/>
    <col min="11" max="11" width="19.28515625" bestFit="1" customWidth="1"/>
  </cols>
  <sheetData>
    <row r="1" spans="1:11">
      <c r="A1" s="18" t="s">
        <v>0</v>
      </c>
      <c r="B1" s="18"/>
      <c r="C1" s="18"/>
      <c r="D1" s="18"/>
    </row>
    <row r="2" spans="1:11">
      <c r="A2" s="18" t="s">
        <v>1</v>
      </c>
      <c r="B2" s="18"/>
      <c r="C2" s="18"/>
      <c r="D2" s="18"/>
    </row>
    <row r="3" spans="1:11">
      <c r="A3" s="18" t="s">
        <v>2</v>
      </c>
      <c r="B3" s="18"/>
      <c r="C3" s="18"/>
      <c r="D3" s="18"/>
    </row>
    <row r="4" spans="1:11">
      <c r="A4" s="18" t="s">
        <v>3</v>
      </c>
      <c r="B4" s="18"/>
      <c r="C4" s="18"/>
      <c r="D4" s="18"/>
    </row>
    <row r="6" spans="1:11">
      <c r="B6" s="4">
        <v>0.1</v>
      </c>
      <c r="C6" s="4">
        <v>0.1</v>
      </c>
      <c r="D6"/>
      <c r="E6" s="4">
        <v>0.3</v>
      </c>
      <c r="F6"/>
      <c r="G6" s="4">
        <v>0.4</v>
      </c>
      <c r="H6" s="4">
        <v>0.1</v>
      </c>
    </row>
    <row r="7" spans="1:11">
      <c r="A7" s="5" t="s">
        <v>4</v>
      </c>
      <c r="B7" s="6" t="s">
        <v>5</v>
      </c>
      <c r="C7" s="6" t="s">
        <v>6</v>
      </c>
      <c r="D7" s="7" t="s">
        <v>7</v>
      </c>
      <c r="E7" s="6" t="s">
        <v>8</v>
      </c>
      <c r="F7" s="8" t="s">
        <v>9</v>
      </c>
      <c r="G7" s="6" t="s">
        <v>10</v>
      </c>
      <c r="H7" s="6" t="s">
        <v>11</v>
      </c>
      <c r="I7" s="9" t="s">
        <v>12</v>
      </c>
      <c r="J7" s="10" t="s">
        <v>13</v>
      </c>
      <c r="K7" s="10" t="s">
        <v>14</v>
      </c>
    </row>
    <row r="8" spans="1:11">
      <c r="A8" t="s">
        <v>15</v>
      </c>
      <c r="B8" s="16">
        <v>3</v>
      </c>
      <c r="C8" s="16">
        <v>3.5</v>
      </c>
      <c r="D8" s="1">
        <v>100</v>
      </c>
      <c r="E8" s="16">
        <f>+ROUND(D8*30%,2)</f>
        <v>30</v>
      </c>
      <c r="F8" s="2">
        <v>6118</v>
      </c>
      <c r="G8" s="16">
        <f>+ROUND((F8/MAX(F:F))*40,2)</f>
        <v>40</v>
      </c>
      <c r="H8" s="16">
        <v>4.5</v>
      </c>
      <c r="I8" s="11">
        <f>+ROUND(B8+C8+E8+G8+H8,2)</f>
        <v>81</v>
      </c>
      <c r="J8" s="12">
        <f>+_xlfn.RANK.AVG(I8,I:I)</f>
        <v>1</v>
      </c>
      <c r="K8" s="12" t="str">
        <f>+IF(I8&gt;=37,"SI","NO")</f>
        <v>SI</v>
      </c>
    </row>
    <row r="9" spans="1:11">
      <c r="A9" t="s">
        <v>16</v>
      </c>
      <c r="B9" s="16">
        <v>5</v>
      </c>
      <c r="C9" s="16">
        <v>5</v>
      </c>
      <c r="D9" s="1">
        <v>89</v>
      </c>
      <c r="E9" s="16">
        <f>+ROUND(D9*30%,2)</f>
        <v>26.7</v>
      </c>
      <c r="F9" s="2">
        <v>5034</v>
      </c>
      <c r="G9" s="16">
        <f>+ROUND((F9/MAX(F:F))*40,2)</f>
        <v>32.909999999999997</v>
      </c>
      <c r="H9" s="16">
        <v>9</v>
      </c>
      <c r="I9" s="11">
        <f>+ROUND(B9+C9+E9+G9+H9,2)</f>
        <v>78.61</v>
      </c>
      <c r="J9" s="12">
        <f>+_xlfn.RANK.AVG(I9,I:I)</f>
        <v>2</v>
      </c>
      <c r="K9" s="12" t="str">
        <f>+IF(I9&gt;=37,"SI","NO")</f>
        <v>SI</v>
      </c>
    </row>
    <row r="10" spans="1:11">
      <c r="A10" t="s">
        <v>17</v>
      </c>
      <c r="B10" s="16">
        <v>7</v>
      </c>
      <c r="C10" s="16">
        <v>3.5</v>
      </c>
      <c r="D10" s="1">
        <v>100</v>
      </c>
      <c r="E10" s="16">
        <f>+ROUND(D10*30%,2)</f>
        <v>30</v>
      </c>
      <c r="F10" s="2">
        <v>4743</v>
      </c>
      <c r="G10" s="16">
        <f>+ROUND((F10/MAX(F:F))*40,2)</f>
        <v>31.01</v>
      </c>
      <c r="H10" s="16">
        <v>6.5</v>
      </c>
      <c r="I10" s="11">
        <f>+ROUND(B10+C10+E10+G10+H10,2)</f>
        <v>78.010000000000005</v>
      </c>
      <c r="J10" s="12">
        <f>+_xlfn.RANK.AVG(I10,I:I)</f>
        <v>3</v>
      </c>
      <c r="K10" s="12" t="str">
        <f>+IF(I10&gt;=37,"SI","NO")</f>
        <v>SI</v>
      </c>
    </row>
    <row r="11" spans="1:11">
      <c r="A11" t="s">
        <v>18</v>
      </c>
      <c r="B11" s="16">
        <v>6</v>
      </c>
      <c r="C11" s="16">
        <v>4</v>
      </c>
      <c r="D11" s="1">
        <v>100</v>
      </c>
      <c r="E11" s="16">
        <f>+ROUND(D11*30%,2)</f>
        <v>30</v>
      </c>
      <c r="F11" s="2">
        <v>3379</v>
      </c>
      <c r="G11" s="16">
        <f>+ROUND((F11/MAX(F:F))*40,2)</f>
        <v>22.09</v>
      </c>
      <c r="H11" s="16">
        <v>7</v>
      </c>
      <c r="I11" s="11">
        <f>+ROUND(B11+C11+E11+G11+H11,2)</f>
        <v>69.09</v>
      </c>
      <c r="J11" s="12">
        <f>+_xlfn.RANK.AVG(I11,I:I)</f>
        <v>4</v>
      </c>
      <c r="K11" s="12" t="str">
        <f>+IF(I11&gt;=37,"SI","NO")</f>
        <v>SI</v>
      </c>
    </row>
    <row r="12" spans="1:11">
      <c r="A12" t="s">
        <v>19</v>
      </c>
      <c r="B12" s="16">
        <v>6</v>
      </c>
      <c r="C12" s="16">
        <v>5</v>
      </c>
      <c r="D12" s="1">
        <v>100</v>
      </c>
      <c r="E12" s="16">
        <f>+ROUND(D12*30%,2)</f>
        <v>30</v>
      </c>
      <c r="F12" s="2">
        <v>2750</v>
      </c>
      <c r="G12" s="16">
        <f>+ROUND((F12/MAX(F:F))*40,2)</f>
        <v>17.98</v>
      </c>
      <c r="H12" s="16">
        <v>6</v>
      </c>
      <c r="I12" s="11">
        <f>+ROUND(B12+C12+E12+G12+H12,2)</f>
        <v>64.98</v>
      </c>
      <c r="J12" s="12">
        <f>+_xlfn.RANK.AVG(I12,I:I)</f>
        <v>5</v>
      </c>
      <c r="K12" s="12" t="str">
        <f>+IF(I12&gt;=37,"SI","NO")</f>
        <v>SI</v>
      </c>
    </row>
    <row r="13" spans="1:11">
      <c r="B13" s="17"/>
      <c r="C13" s="17"/>
      <c r="E13" s="17"/>
      <c r="G13" s="17"/>
      <c r="H13" s="17"/>
    </row>
    <row r="14" spans="1:11">
      <c r="B14" s="17"/>
      <c r="C14" s="17"/>
      <c r="E14" s="17"/>
      <c r="G14" s="17"/>
      <c r="H14" s="17"/>
    </row>
    <row r="15" spans="1:11">
      <c r="B15" s="17"/>
      <c r="C15" s="17"/>
      <c r="E15" s="17"/>
      <c r="G15" s="17"/>
      <c r="H15" s="17"/>
    </row>
    <row r="16" spans="1:11">
      <c r="B16" s="17"/>
      <c r="C16" s="17"/>
      <c r="E16" s="17"/>
      <c r="G16" s="17"/>
      <c r="H16" s="17"/>
    </row>
    <row r="17" spans="2:8">
      <c r="B17" s="17"/>
      <c r="C17" s="17"/>
      <c r="E17" s="17"/>
      <c r="G17" s="17"/>
      <c r="H17" s="17"/>
    </row>
    <row r="18" spans="2:8">
      <c r="B18" s="17"/>
      <c r="C18" s="17"/>
      <c r="E18" s="17"/>
      <c r="G18" s="17"/>
      <c r="H18" s="17"/>
    </row>
    <row r="19" spans="2:8">
      <c r="B19" s="17"/>
      <c r="C19" s="17"/>
      <c r="E19" s="17"/>
      <c r="G19" s="17"/>
      <c r="H19" s="17"/>
    </row>
    <row r="20" spans="2:8">
      <c r="B20" s="17"/>
      <c r="C20" s="17"/>
      <c r="E20" s="17"/>
      <c r="G20" s="17"/>
      <c r="H20" s="17"/>
    </row>
    <row r="21" spans="2:8">
      <c r="B21" s="17"/>
      <c r="C21" s="17"/>
      <c r="E21" s="17"/>
      <c r="G21" s="17"/>
      <c r="H21" s="17"/>
    </row>
    <row r="22" spans="2:8">
      <c r="B22" s="17"/>
      <c r="C22" s="17"/>
      <c r="E22" s="17"/>
      <c r="G22" s="17"/>
      <c r="H22" s="17"/>
    </row>
    <row r="23" spans="2:8">
      <c r="B23" s="17"/>
      <c r="C23" s="17"/>
      <c r="E23" s="17"/>
      <c r="G23" s="17"/>
      <c r="H23" s="17"/>
    </row>
    <row r="24" spans="2:8">
      <c r="B24" s="17"/>
      <c r="C24" s="17"/>
      <c r="E24" s="17"/>
      <c r="G24" s="17"/>
      <c r="H24" s="17"/>
    </row>
  </sheetData>
  <sheetProtection algorithmName="SHA-512" hashValue="QKHgo83MZCGSPQfgodpEj5BQ3TMgcMdwNJX648k9FreqhWky/ewRsQr0rJ6UUqlmFoJq63KI9Cro+3ZhMgoCKQ==" saltValue="XeocukFyQpnt7QOTJes7Dw==" spinCount="100000" sheet="1" objects="1" scenarios="1" selectLockedCells="1" selectUnlockedCells="1"/>
  <mergeCells count="4">
    <mergeCell ref="A1:D1"/>
    <mergeCell ref="A2:D2"/>
    <mergeCell ref="A3:D3"/>
    <mergeCell ref="A4:D4"/>
  </mergeCells>
  <pageMargins left="0.7" right="0.7" top="0.75" bottom="0.75" header="0.3" footer="0.3"/>
  <pageSetup paperSize="2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tabColor theme="8" tint="0.59999389629810485"/>
  </sheetPr>
  <dimension ref="A1:K24"/>
  <sheetViews>
    <sheetView showGridLines="0" zoomScale="90" zoomScaleNormal="90" workbookViewId="0">
      <selection activeCell="B24" sqref="B24"/>
    </sheetView>
  </sheetViews>
  <sheetFormatPr defaultColWidth="11.42578125" defaultRowHeight="15"/>
  <cols>
    <col min="1" max="1" width="8.42578125" bestFit="1" customWidth="1"/>
    <col min="2" max="2" width="28.5703125" style="1" bestFit="1" customWidth="1"/>
    <col min="3" max="3" width="24.85546875" style="1" bestFit="1" customWidth="1"/>
    <col min="4" max="4" width="21.28515625" style="1" bestFit="1" customWidth="1"/>
    <col min="5" max="5" width="24.28515625" style="1" bestFit="1" customWidth="1"/>
    <col min="6" max="6" width="6" style="2" bestFit="1" customWidth="1"/>
    <col min="7" max="7" width="22.42578125" style="1" bestFit="1" customWidth="1"/>
    <col min="8" max="8" width="22.140625" style="1" bestFit="1" customWidth="1"/>
    <col min="9" max="9" width="15" style="3" bestFit="1" customWidth="1"/>
    <col min="10" max="10" width="9.140625" bestFit="1" customWidth="1"/>
    <col min="11" max="11" width="19.28515625" bestFit="1" customWidth="1"/>
  </cols>
  <sheetData>
    <row r="1" spans="1:11">
      <c r="A1" s="18" t="s">
        <v>0</v>
      </c>
      <c r="B1" s="18"/>
      <c r="C1" s="18"/>
      <c r="D1" s="18"/>
    </row>
    <row r="2" spans="1:11">
      <c r="A2" s="18" t="s">
        <v>1</v>
      </c>
      <c r="B2" s="18"/>
      <c r="C2" s="18"/>
      <c r="D2" s="18"/>
    </row>
    <row r="3" spans="1:11">
      <c r="A3" s="18" t="s">
        <v>2</v>
      </c>
      <c r="B3" s="18"/>
      <c r="C3" s="18"/>
      <c r="D3" s="18"/>
    </row>
    <row r="4" spans="1:11">
      <c r="A4" s="18" t="s">
        <v>20</v>
      </c>
      <c r="B4" s="18"/>
      <c r="C4" s="18"/>
      <c r="D4" s="18"/>
    </row>
    <row r="6" spans="1:11">
      <c r="B6" s="4">
        <v>0.1</v>
      </c>
      <c r="C6" s="4">
        <v>0.1</v>
      </c>
      <c r="D6"/>
      <c r="E6" s="4">
        <v>0.3</v>
      </c>
      <c r="F6"/>
      <c r="G6" s="4">
        <v>0.4</v>
      </c>
      <c r="H6" s="4">
        <v>0.1</v>
      </c>
    </row>
    <row r="7" spans="1:11">
      <c r="A7" s="5" t="s">
        <v>4</v>
      </c>
      <c r="B7" s="6" t="s">
        <v>5</v>
      </c>
      <c r="C7" s="6" t="s">
        <v>6</v>
      </c>
      <c r="D7" s="7" t="s">
        <v>7</v>
      </c>
      <c r="E7" s="6" t="s">
        <v>8</v>
      </c>
      <c r="F7" s="8" t="s">
        <v>9</v>
      </c>
      <c r="G7" s="6" t="s">
        <v>10</v>
      </c>
      <c r="H7" s="6" t="s">
        <v>11</v>
      </c>
      <c r="I7" s="9" t="s">
        <v>12</v>
      </c>
      <c r="J7" s="10" t="s">
        <v>13</v>
      </c>
      <c r="K7" s="10" t="s">
        <v>14</v>
      </c>
    </row>
    <row r="8" spans="1:11">
      <c r="A8" t="s">
        <v>15</v>
      </c>
      <c r="B8" s="16">
        <v>3</v>
      </c>
      <c r="C8" s="16">
        <v>3.5</v>
      </c>
      <c r="D8" s="1">
        <v>100</v>
      </c>
      <c r="E8" s="16">
        <f>+ROUND(D8*30%,2)</f>
        <v>30</v>
      </c>
      <c r="F8" s="2">
        <v>6118</v>
      </c>
      <c r="G8" s="16">
        <f>+ROUND((F8/MAX(F:F))*40,2)</f>
        <v>40</v>
      </c>
      <c r="H8" s="16">
        <v>4.5</v>
      </c>
      <c r="I8" s="13">
        <f>+ROUND(B8+C8+E8+G8+H8,2)</f>
        <v>81</v>
      </c>
      <c r="J8" s="12">
        <f>+_xlfn.RANK.AVG(I8,I:I)</f>
        <v>1</v>
      </c>
      <c r="K8" s="12" t="str">
        <f>+IF(I8&gt;=37,"SI","NO")</f>
        <v>SI</v>
      </c>
    </row>
    <row r="9" spans="1:11">
      <c r="A9" t="s">
        <v>17</v>
      </c>
      <c r="B9" s="16">
        <v>7</v>
      </c>
      <c r="C9" s="16">
        <v>3.5</v>
      </c>
      <c r="D9" s="1">
        <v>100</v>
      </c>
      <c r="E9" s="16">
        <f>+ROUND(D9*30%,2)</f>
        <v>30</v>
      </c>
      <c r="F9" s="2">
        <v>4743</v>
      </c>
      <c r="G9" s="16">
        <f>+ROUND((F9/MAX(F:F))*40,2)</f>
        <v>31.01</v>
      </c>
      <c r="H9" s="16">
        <v>6.5</v>
      </c>
      <c r="I9" s="13">
        <f>+ROUND(B9+C9+E9+G9+H9,2)</f>
        <v>78.010000000000005</v>
      </c>
      <c r="J9" s="12">
        <f>+_xlfn.RANK.AVG(I9,I:I)</f>
        <v>2</v>
      </c>
      <c r="K9" s="12" t="str">
        <f>+IF(I9&gt;=37,"SI","NO")</f>
        <v>SI</v>
      </c>
    </row>
    <row r="10" spans="1:11">
      <c r="A10" t="s">
        <v>18</v>
      </c>
      <c r="B10" s="16">
        <v>6</v>
      </c>
      <c r="C10" s="16">
        <v>4</v>
      </c>
      <c r="D10" s="1">
        <v>100</v>
      </c>
      <c r="E10" s="16">
        <f>+ROUND(D10*30%,2)</f>
        <v>30</v>
      </c>
      <c r="F10" s="2">
        <v>3379</v>
      </c>
      <c r="G10" s="16">
        <f>+ROUND((F10/MAX(F:F))*40,2)</f>
        <v>22.09</v>
      </c>
      <c r="H10" s="16">
        <v>7</v>
      </c>
      <c r="I10" s="13">
        <f>+ROUND(B10+C10+E10+G10+H10,2)</f>
        <v>69.09</v>
      </c>
      <c r="J10" s="12">
        <f>+_xlfn.RANK.AVG(I10,I:I)</f>
        <v>3</v>
      </c>
      <c r="K10" s="12" t="str">
        <f>+IF(I10&gt;=37,"SI","NO")</f>
        <v>SI</v>
      </c>
    </row>
    <row r="11" spans="1:11">
      <c r="A11" t="s">
        <v>19</v>
      </c>
      <c r="B11" s="16">
        <v>6</v>
      </c>
      <c r="C11" s="16">
        <v>5</v>
      </c>
      <c r="D11" s="1">
        <v>100</v>
      </c>
      <c r="E11" s="16">
        <f>+ROUND(D11*30%,2)</f>
        <v>30</v>
      </c>
      <c r="F11" s="2">
        <v>2750</v>
      </c>
      <c r="G11" s="16">
        <f>+ROUND((F11/MAX(F:F))*40,2)</f>
        <v>17.98</v>
      </c>
      <c r="H11" s="16">
        <v>6</v>
      </c>
      <c r="I11" s="13">
        <f>+ROUND(B11+C11+E11+G11+H11,2)</f>
        <v>64.98</v>
      </c>
      <c r="J11" s="12">
        <f>+_xlfn.RANK.AVG(I11,I:I)</f>
        <v>4</v>
      </c>
      <c r="K11" s="12" t="str">
        <f>+IF(I11&gt;=37,"SI","NO")</f>
        <v>SI</v>
      </c>
    </row>
    <row r="12" spans="1:11">
      <c r="B12" s="17"/>
      <c r="C12" s="17"/>
      <c r="E12" s="17"/>
      <c r="G12" s="17"/>
      <c r="H12" s="17"/>
    </row>
    <row r="13" spans="1:11">
      <c r="B13" s="17"/>
      <c r="C13" s="17"/>
      <c r="E13" s="17"/>
      <c r="G13" s="17"/>
      <c r="H13" s="17"/>
    </row>
    <row r="14" spans="1:11">
      <c r="B14" s="17"/>
      <c r="C14" s="17"/>
      <c r="E14" s="17"/>
      <c r="G14" s="17"/>
      <c r="H14" s="17"/>
    </row>
    <row r="15" spans="1:11">
      <c r="B15" s="17"/>
      <c r="C15" s="17"/>
      <c r="E15" s="17"/>
      <c r="G15" s="17"/>
      <c r="H15" s="17"/>
    </row>
    <row r="16" spans="1:11">
      <c r="B16" s="17"/>
      <c r="C16" s="17"/>
      <c r="E16" s="17"/>
      <c r="G16" s="17"/>
      <c r="H16" s="17"/>
    </row>
    <row r="17" spans="2:8">
      <c r="B17" s="17"/>
      <c r="C17" s="17"/>
      <c r="E17" s="17"/>
      <c r="G17" s="17"/>
      <c r="H17" s="17"/>
    </row>
    <row r="18" spans="2:8">
      <c r="B18" s="17"/>
      <c r="C18" s="17"/>
      <c r="E18" s="17"/>
      <c r="G18" s="17"/>
      <c r="H18" s="17"/>
    </row>
    <row r="19" spans="2:8">
      <c r="B19" s="17"/>
      <c r="C19" s="17"/>
      <c r="E19" s="17"/>
      <c r="G19" s="17"/>
      <c r="H19" s="17"/>
    </row>
    <row r="20" spans="2:8">
      <c r="B20" s="17"/>
      <c r="C20" s="17"/>
      <c r="E20" s="17"/>
      <c r="G20" s="17"/>
      <c r="H20" s="17"/>
    </row>
    <row r="21" spans="2:8">
      <c r="B21" s="17"/>
      <c r="C21" s="17"/>
      <c r="E21" s="17"/>
      <c r="G21" s="17"/>
      <c r="H21" s="17"/>
    </row>
    <row r="22" spans="2:8">
      <c r="B22" s="17"/>
      <c r="C22" s="17"/>
      <c r="E22" s="17"/>
      <c r="G22" s="17"/>
      <c r="H22" s="17"/>
    </row>
    <row r="23" spans="2:8">
      <c r="B23" s="17"/>
      <c r="C23" s="17"/>
      <c r="E23" s="17"/>
      <c r="G23" s="17"/>
      <c r="H23" s="17"/>
    </row>
    <row r="24" spans="2:8">
      <c r="B24" s="17"/>
      <c r="C24" s="17"/>
      <c r="E24" s="17"/>
      <c r="G24" s="17"/>
      <c r="H24" s="17"/>
    </row>
  </sheetData>
  <sheetProtection algorithmName="SHA-512" hashValue="vFop32ACw1zu09Tubzy0NNIz+apH9dLyOcUH5sM9/OOFgXz+vzKCaE2pzuTPBh3eFvrmx7pfbsrQGQ7RgKtIIw==" saltValue="UxqCy78AIyf20LDu1YC7Sw==" spinCount="100000" sheet="1" objects="1" scenarios="1" selectLockedCells="1" selectUnlockedCells="1"/>
  <mergeCells count="4">
    <mergeCell ref="A1:D1"/>
    <mergeCell ref="A2:D2"/>
    <mergeCell ref="A3:D3"/>
    <mergeCell ref="A4:D4"/>
  </mergeCells>
  <pageMargins left="0.7" right="0.7" top="0.75" bottom="0.75" header="0.3" footer="0.3"/>
  <pageSetup paperSize="2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tabColor theme="8" tint="0.59999389629810485"/>
  </sheetPr>
  <dimension ref="A1:K24"/>
  <sheetViews>
    <sheetView showGridLines="0" zoomScale="90" zoomScaleNormal="90" workbookViewId="0">
      <selection sqref="A1:D1"/>
    </sheetView>
  </sheetViews>
  <sheetFormatPr defaultColWidth="11.42578125" defaultRowHeight="15"/>
  <cols>
    <col min="1" max="1" width="8.42578125" bestFit="1" customWidth="1"/>
    <col min="2" max="2" width="28.5703125" style="1" bestFit="1" customWidth="1"/>
    <col min="3" max="3" width="24.85546875" style="1" bestFit="1" customWidth="1"/>
    <col min="4" max="4" width="21.28515625" style="1" bestFit="1" customWidth="1"/>
    <col min="5" max="5" width="24.28515625" style="1" bestFit="1" customWidth="1"/>
    <col min="6" max="6" width="6" style="2" bestFit="1" customWidth="1"/>
    <col min="7" max="7" width="22.42578125" style="1" bestFit="1" customWidth="1"/>
    <col min="8" max="8" width="22.140625" style="1" bestFit="1" customWidth="1"/>
    <col min="9" max="9" width="15" style="3" bestFit="1" customWidth="1"/>
    <col min="10" max="10" width="9.140625" bestFit="1" customWidth="1"/>
    <col min="11" max="11" width="19.28515625" bestFit="1" customWidth="1"/>
  </cols>
  <sheetData>
    <row r="1" spans="1:11">
      <c r="A1" s="18" t="s">
        <v>21</v>
      </c>
      <c r="B1" s="18"/>
      <c r="C1" s="18"/>
      <c r="D1" s="18"/>
    </row>
    <row r="2" spans="1:11">
      <c r="A2" s="18" t="s">
        <v>1</v>
      </c>
      <c r="B2" s="18"/>
      <c r="C2" s="18"/>
      <c r="D2" s="18"/>
    </row>
    <row r="3" spans="1:11">
      <c r="A3" s="18" t="s">
        <v>2</v>
      </c>
      <c r="B3" s="18"/>
      <c r="C3" s="18"/>
      <c r="D3" s="18"/>
    </row>
    <row r="4" spans="1:11">
      <c r="A4" s="18" t="s">
        <v>22</v>
      </c>
      <c r="B4" s="18"/>
      <c r="C4" s="18"/>
      <c r="D4" s="18"/>
    </row>
    <row r="6" spans="1:11">
      <c r="B6" s="4">
        <v>0.1</v>
      </c>
      <c r="C6" s="4">
        <v>0.1</v>
      </c>
      <c r="D6"/>
      <c r="E6" s="4">
        <v>0.3</v>
      </c>
      <c r="F6"/>
      <c r="G6" s="4">
        <v>0.4</v>
      </c>
      <c r="H6" s="4">
        <v>0.1</v>
      </c>
    </row>
    <row r="7" spans="1:11">
      <c r="A7" s="5" t="s">
        <v>4</v>
      </c>
      <c r="B7" s="6" t="s">
        <v>5</v>
      </c>
      <c r="C7" s="6" t="s">
        <v>6</v>
      </c>
      <c r="D7" s="7" t="s">
        <v>7</v>
      </c>
      <c r="E7" s="6" t="s">
        <v>8</v>
      </c>
      <c r="F7" s="8" t="s">
        <v>9</v>
      </c>
      <c r="G7" s="6" t="s">
        <v>10</v>
      </c>
      <c r="H7" s="6" t="s">
        <v>11</v>
      </c>
      <c r="I7" s="9" t="s">
        <v>12</v>
      </c>
      <c r="J7" s="10" t="s">
        <v>13</v>
      </c>
      <c r="K7" s="10" t="s">
        <v>14</v>
      </c>
    </row>
    <row r="8" spans="1:11">
      <c r="A8" t="s">
        <v>15</v>
      </c>
      <c r="B8" s="16">
        <v>3</v>
      </c>
      <c r="C8" s="16">
        <v>3.5</v>
      </c>
      <c r="D8" s="1">
        <v>100</v>
      </c>
      <c r="E8" s="16">
        <f t="shared" ref="E8:E13" si="0">+ROUND(D8*30%,2)</f>
        <v>30</v>
      </c>
      <c r="F8" s="2">
        <v>6118</v>
      </c>
      <c r="G8" s="16">
        <f t="shared" ref="G8:G13" si="1">+ROUND((F8/MAX(F:F))*40,2)</f>
        <v>40</v>
      </c>
      <c r="H8" s="16">
        <v>4.5</v>
      </c>
      <c r="I8" s="13">
        <f t="shared" ref="I8:I13" si="2">+ROUND(B8+C8+E8+G8+H8,2)</f>
        <v>81</v>
      </c>
      <c r="J8" s="12">
        <f t="shared" ref="J8:J13" si="3">+_xlfn.RANK.AVG(I8,I:I)</f>
        <v>1</v>
      </c>
      <c r="K8" s="12" t="str">
        <f t="shared" ref="K8:K13" si="4">+IF(I8&gt;=37,"SI","NO")</f>
        <v>SI</v>
      </c>
    </row>
    <row r="9" spans="1:11">
      <c r="A9" t="s">
        <v>16</v>
      </c>
      <c r="B9" s="16">
        <v>5</v>
      </c>
      <c r="C9" s="16">
        <v>5</v>
      </c>
      <c r="D9" s="1">
        <v>89</v>
      </c>
      <c r="E9" s="16">
        <f t="shared" si="0"/>
        <v>26.7</v>
      </c>
      <c r="F9" s="2">
        <v>5034</v>
      </c>
      <c r="G9" s="16">
        <f t="shared" si="1"/>
        <v>32.909999999999997</v>
      </c>
      <c r="H9" s="16">
        <v>9</v>
      </c>
      <c r="I9" s="13">
        <f t="shared" si="2"/>
        <v>78.61</v>
      </c>
      <c r="J9" s="12">
        <f t="shared" si="3"/>
        <v>2</v>
      </c>
      <c r="K9" s="12" t="str">
        <f t="shared" si="4"/>
        <v>SI</v>
      </c>
    </row>
    <row r="10" spans="1:11">
      <c r="A10" t="s">
        <v>17</v>
      </c>
      <c r="B10" s="16">
        <v>7</v>
      </c>
      <c r="C10" s="16">
        <v>3.5</v>
      </c>
      <c r="D10" s="1">
        <v>100</v>
      </c>
      <c r="E10" s="16">
        <f t="shared" si="0"/>
        <v>30</v>
      </c>
      <c r="F10" s="2">
        <v>4743</v>
      </c>
      <c r="G10" s="16">
        <f t="shared" si="1"/>
        <v>31.01</v>
      </c>
      <c r="H10" s="16">
        <v>6.5</v>
      </c>
      <c r="I10" s="13">
        <f t="shared" si="2"/>
        <v>78.010000000000005</v>
      </c>
      <c r="J10" s="12">
        <f t="shared" si="3"/>
        <v>3</v>
      </c>
      <c r="K10" s="12" t="str">
        <f t="shared" si="4"/>
        <v>SI</v>
      </c>
    </row>
    <row r="11" spans="1:11">
      <c r="A11" t="s">
        <v>18</v>
      </c>
      <c r="B11" s="16">
        <v>6</v>
      </c>
      <c r="C11" s="16">
        <v>4</v>
      </c>
      <c r="D11" s="1">
        <v>100</v>
      </c>
      <c r="E11" s="16">
        <f t="shared" si="0"/>
        <v>30</v>
      </c>
      <c r="F11" s="2">
        <v>3379</v>
      </c>
      <c r="G11" s="16">
        <f t="shared" si="1"/>
        <v>22.09</v>
      </c>
      <c r="H11" s="16">
        <v>7</v>
      </c>
      <c r="I11" s="13">
        <f t="shared" si="2"/>
        <v>69.09</v>
      </c>
      <c r="J11" s="12">
        <f t="shared" si="3"/>
        <v>4</v>
      </c>
      <c r="K11" s="12" t="str">
        <f t="shared" si="4"/>
        <v>SI</v>
      </c>
    </row>
    <row r="12" spans="1:11">
      <c r="A12" t="s">
        <v>23</v>
      </c>
      <c r="B12" s="16">
        <v>4.5</v>
      </c>
      <c r="C12" s="16">
        <v>6</v>
      </c>
      <c r="D12" s="1">
        <v>90</v>
      </c>
      <c r="E12" s="16">
        <f t="shared" si="0"/>
        <v>27</v>
      </c>
      <c r="F12" s="2">
        <v>3546</v>
      </c>
      <c r="G12" s="16">
        <f t="shared" si="1"/>
        <v>23.18</v>
      </c>
      <c r="H12" s="16">
        <v>6.5</v>
      </c>
      <c r="I12" s="13">
        <f t="shared" si="2"/>
        <v>67.180000000000007</v>
      </c>
      <c r="J12" s="12">
        <f t="shared" si="3"/>
        <v>5</v>
      </c>
      <c r="K12" s="12" t="str">
        <f t="shared" si="4"/>
        <v>SI</v>
      </c>
    </row>
    <row r="13" spans="1:11">
      <c r="A13" t="s">
        <v>19</v>
      </c>
      <c r="B13" s="16">
        <v>6</v>
      </c>
      <c r="C13" s="16">
        <v>5</v>
      </c>
      <c r="D13" s="1">
        <v>100</v>
      </c>
      <c r="E13" s="16">
        <f t="shared" si="0"/>
        <v>30</v>
      </c>
      <c r="F13" s="2">
        <v>2750</v>
      </c>
      <c r="G13" s="16">
        <f t="shared" si="1"/>
        <v>17.98</v>
      </c>
      <c r="H13" s="16">
        <v>6</v>
      </c>
      <c r="I13" s="13">
        <f t="shared" si="2"/>
        <v>64.98</v>
      </c>
      <c r="J13" s="12">
        <f t="shared" si="3"/>
        <v>6</v>
      </c>
      <c r="K13" s="12" t="str">
        <f t="shared" si="4"/>
        <v>SI</v>
      </c>
    </row>
    <row r="14" spans="1:11">
      <c r="B14" s="17"/>
      <c r="C14" s="17"/>
      <c r="E14" s="17"/>
      <c r="G14" s="17"/>
      <c r="H14" s="17"/>
    </row>
    <row r="15" spans="1:11">
      <c r="B15" s="17"/>
      <c r="C15" s="17"/>
      <c r="E15" s="17"/>
      <c r="G15" s="17"/>
      <c r="H15" s="17"/>
    </row>
    <row r="16" spans="1:11">
      <c r="B16" s="17"/>
      <c r="C16" s="17"/>
      <c r="E16" s="17"/>
      <c r="G16" s="17"/>
      <c r="H16" s="17"/>
    </row>
    <row r="17" spans="2:8">
      <c r="B17" s="17"/>
      <c r="C17" s="17"/>
      <c r="E17" s="17"/>
      <c r="G17" s="17"/>
      <c r="H17" s="17"/>
    </row>
    <row r="18" spans="2:8">
      <c r="B18" s="17"/>
      <c r="C18" s="17"/>
      <c r="E18" s="17"/>
      <c r="G18" s="17"/>
      <c r="H18" s="17"/>
    </row>
    <row r="19" spans="2:8">
      <c r="B19" s="17"/>
      <c r="C19" s="17"/>
      <c r="E19" s="17"/>
      <c r="G19" s="17"/>
      <c r="H19" s="17"/>
    </row>
    <row r="20" spans="2:8">
      <c r="B20" s="17"/>
      <c r="C20" s="17"/>
      <c r="E20" s="17"/>
      <c r="G20" s="17"/>
      <c r="H20" s="17"/>
    </row>
    <row r="21" spans="2:8">
      <c r="B21" s="17"/>
      <c r="C21" s="17"/>
      <c r="E21" s="17"/>
      <c r="G21" s="17"/>
      <c r="H21" s="17"/>
    </row>
    <row r="22" spans="2:8">
      <c r="B22" s="17"/>
      <c r="C22" s="17"/>
      <c r="E22" s="17"/>
      <c r="G22" s="17"/>
      <c r="H22" s="17"/>
    </row>
    <row r="23" spans="2:8">
      <c r="B23" s="17"/>
      <c r="C23" s="17"/>
      <c r="E23" s="17"/>
      <c r="G23" s="17"/>
      <c r="H23" s="17"/>
    </row>
    <row r="24" spans="2:8">
      <c r="B24" s="17"/>
      <c r="C24" s="17"/>
      <c r="E24" s="17"/>
      <c r="G24" s="17"/>
      <c r="H24" s="17"/>
    </row>
  </sheetData>
  <sheetProtection algorithmName="SHA-512" hashValue="tIdiKLPhk3WNtDBg1MdY3mtS6Szd3Zyobh395mMWKiIV+KBMg33mEM1pLoiN6rnsragKIjV6QYICGcAQSJM4kw==" saltValue="iLdvfpnm1MAev/5ARXo34w==" spinCount="100000" sheet="1" objects="1" scenarios="1" selectLockedCells="1" selectUnlockedCells="1"/>
  <mergeCells count="4">
    <mergeCell ref="A1:D1"/>
    <mergeCell ref="A2:D2"/>
    <mergeCell ref="A3:D3"/>
    <mergeCell ref="A4:D4"/>
  </mergeCells>
  <pageMargins left="0.7" right="0.7" top="0.75" bottom="0.75" header="0.3" footer="0.3"/>
  <pageSetup paperSize="28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tabColor theme="8" tint="0.59999389629810485"/>
  </sheetPr>
  <dimension ref="A1:K24"/>
  <sheetViews>
    <sheetView showGridLines="0" zoomScale="90" zoomScaleNormal="90" workbookViewId="0">
      <selection activeCell="B34" sqref="B34"/>
    </sheetView>
  </sheetViews>
  <sheetFormatPr defaultColWidth="11.42578125" defaultRowHeight="15"/>
  <cols>
    <col min="1" max="1" width="8.42578125" bestFit="1" customWidth="1"/>
    <col min="2" max="2" width="28.5703125" style="1" bestFit="1" customWidth="1"/>
    <col min="3" max="3" width="24.85546875" style="1" bestFit="1" customWidth="1"/>
    <col min="4" max="4" width="21.28515625" style="1" bestFit="1" customWidth="1"/>
    <col min="5" max="5" width="24.28515625" style="1" bestFit="1" customWidth="1"/>
    <col min="6" max="6" width="6" style="2" bestFit="1" customWidth="1"/>
    <col min="7" max="7" width="22.42578125" style="1" bestFit="1" customWidth="1"/>
    <col min="8" max="8" width="22.140625" style="1" bestFit="1" customWidth="1"/>
    <col min="9" max="9" width="15" style="3" bestFit="1" customWidth="1"/>
    <col min="10" max="10" width="9.140625" bestFit="1" customWidth="1"/>
    <col min="11" max="11" width="19.28515625" bestFit="1" customWidth="1"/>
  </cols>
  <sheetData>
    <row r="1" spans="1:11">
      <c r="A1" s="18" t="s">
        <v>0</v>
      </c>
      <c r="B1" s="18"/>
      <c r="C1" s="18"/>
      <c r="D1" s="18"/>
    </row>
    <row r="2" spans="1:11">
      <c r="A2" s="18" t="s">
        <v>1</v>
      </c>
      <c r="B2" s="18"/>
      <c r="C2" s="18"/>
      <c r="D2" s="18"/>
    </row>
    <row r="3" spans="1:11">
      <c r="A3" s="18" t="s">
        <v>2</v>
      </c>
      <c r="B3" s="18"/>
      <c r="C3" s="18"/>
      <c r="D3" s="18"/>
    </row>
    <row r="4" spans="1:11">
      <c r="A4" s="18" t="s">
        <v>24</v>
      </c>
      <c r="B4" s="18"/>
      <c r="C4" s="18"/>
      <c r="D4" s="18"/>
    </row>
    <row r="6" spans="1:11">
      <c r="B6" s="4">
        <v>0.1</v>
      </c>
      <c r="C6" s="4">
        <v>0.1</v>
      </c>
      <c r="D6"/>
      <c r="E6" s="4">
        <v>0.3</v>
      </c>
      <c r="F6"/>
      <c r="G6" s="4">
        <v>0.4</v>
      </c>
      <c r="H6" s="4">
        <v>0.1</v>
      </c>
    </row>
    <row r="7" spans="1:11">
      <c r="A7" s="5" t="s">
        <v>4</v>
      </c>
      <c r="B7" s="6" t="s">
        <v>5</v>
      </c>
      <c r="C7" s="6" t="s">
        <v>6</v>
      </c>
      <c r="D7" s="7" t="s">
        <v>7</v>
      </c>
      <c r="E7" s="6" t="s">
        <v>8</v>
      </c>
      <c r="F7" s="8" t="s">
        <v>9</v>
      </c>
      <c r="G7" s="6" t="s">
        <v>10</v>
      </c>
      <c r="H7" s="6" t="s">
        <v>11</v>
      </c>
      <c r="I7" s="9" t="s">
        <v>12</v>
      </c>
      <c r="J7" s="10" t="s">
        <v>13</v>
      </c>
      <c r="K7" s="10" t="s">
        <v>14</v>
      </c>
    </row>
    <row r="8" spans="1:11">
      <c r="A8" t="s">
        <v>15</v>
      </c>
      <c r="B8" s="16">
        <v>3</v>
      </c>
      <c r="C8" s="16">
        <v>3.5</v>
      </c>
      <c r="D8" s="1">
        <v>100</v>
      </c>
      <c r="E8" s="16">
        <f t="shared" ref="E8:E16" si="0">+ROUND(D8*30%,2)</f>
        <v>30</v>
      </c>
      <c r="F8" s="2">
        <v>6118</v>
      </c>
      <c r="G8" s="16">
        <f t="shared" ref="G8:G16" si="1">+ROUND((F8/MAX(F:F))*40,2)</f>
        <v>40</v>
      </c>
      <c r="H8" s="16">
        <v>4.5</v>
      </c>
      <c r="I8" s="13">
        <f t="shared" ref="I8:I16" si="2">+ROUND(B8+C8+E8+G8+H8,2)</f>
        <v>81</v>
      </c>
      <c r="J8" s="12">
        <f t="shared" ref="J8:J16" si="3">+_xlfn.RANK.AVG(I8,I:I)</f>
        <v>1</v>
      </c>
      <c r="K8" s="12" t="str">
        <f t="shared" ref="K8:K16" si="4">+IF(I8&gt;=37,"SI","NO")</f>
        <v>SI</v>
      </c>
    </row>
    <row r="9" spans="1:11">
      <c r="A9" t="s">
        <v>16</v>
      </c>
      <c r="B9" s="16">
        <v>5</v>
      </c>
      <c r="C9" s="16">
        <v>5</v>
      </c>
      <c r="D9" s="1">
        <v>89</v>
      </c>
      <c r="E9" s="16">
        <f t="shared" si="0"/>
        <v>26.7</v>
      </c>
      <c r="F9" s="2">
        <v>5034</v>
      </c>
      <c r="G9" s="16">
        <f t="shared" si="1"/>
        <v>32.909999999999997</v>
      </c>
      <c r="H9" s="16">
        <v>9</v>
      </c>
      <c r="I9" s="13">
        <f t="shared" si="2"/>
        <v>78.61</v>
      </c>
      <c r="J9" s="12">
        <f t="shared" si="3"/>
        <v>2</v>
      </c>
      <c r="K9" s="12" t="str">
        <f t="shared" si="4"/>
        <v>SI</v>
      </c>
    </row>
    <row r="10" spans="1:11">
      <c r="A10" t="s">
        <v>17</v>
      </c>
      <c r="B10" s="16">
        <v>7</v>
      </c>
      <c r="C10" s="16">
        <v>3.5</v>
      </c>
      <c r="D10" s="1">
        <v>100</v>
      </c>
      <c r="E10" s="16">
        <f t="shared" si="0"/>
        <v>30</v>
      </c>
      <c r="F10" s="2">
        <v>4743</v>
      </c>
      <c r="G10" s="16">
        <f t="shared" si="1"/>
        <v>31.01</v>
      </c>
      <c r="H10" s="16">
        <v>6.5</v>
      </c>
      <c r="I10" s="13">
        <f t="shared" si="2"/>
        <v>78.010000000000005</v>
      </c>
      <c r="J10" s="12">
        <f t="shared" si="3"/>
        <v>3</v>
      </c>
      <c r="K10" s="12" t="str">
        <f t="shared" si="4"/>
        <v>SI</v>
      </c>
    </row>
    <row r="11" spans="1:11">
      <c r="A11" t="s">
        <v>25</v>
      </c>
      <c r="B11" s="16">
        <v>8</v>
      </c>
      <c r="C11" s="16">
        <v>8.5</v>
      </c>
      <c r="D11" s="1">
        <v>100</v>
      </c>
      <c r="E11" s="16">
        <f t="shared" si="0"/>
        <v>30</v>
      </c>
      <c r="F11" s="2">
        <v>2633</v>
      </c>
      <c r="G11" s="16">
        <f t="shared" si="1"/>
        <v>17.21</v>
      </c>
      <c r="H11" s="16">
        <v>9.5</v>
      </c>
      <c r="I11" s="13">
        <f t="shared" si="2"/>
        <v>73.209999999999994</v>
      </c>
      <c r="J11" s="12">
        <f t="shared" si="3"/>
        <v>4</v>
      </c>
      <c r="K11" s="12" t="str">
        <f t="shared" si="4"/>
        <v>SI</v>
      </c>
    </row>
    <row r="12" spans="1:11">
      <c r="A12" t="s">
        <v>18</v>
      </c>
      <c r="B12" s="16">
        <v>6</v>
      </c>
      <c r="C12" s="16">
        <v>4</v>
      </c>
      <c r="D12" s="1">
        <v>100</v>
      </c>
      <c r="E12" s="16">
        <f t="shared" si="0"/>
        <v>30</v>
      </c>
      <c r="F12" s="2">
        <v>3379</v>
      </c>
      <c r="G12" s="16">
        <f t="shared" si="1"/>
        <v>22.09</v>
      </c>
      <c r="H12" s="16">
        <v>7</v>
      </c>
      <c r="I12" s="13">
        <f t="shared" si="2"/>
        <v>69.09</v>
      </c>
      <c r="J12" s="12">
        <f t="shared" si="3"/>
        <v>5</v>
      </c>
      <c r="K12" s="12" t="str">
        <f t="shared" si="4"/>
        <v>SI</v>
      </c>
    </row>
    <row r="13" spans="1:11">
      <c r="A13" t="s">
        <v>23</v>
      </c>
      <c r="B13" s="16">
        <v>4.5</v>
      </c>
      <c r="C13" s="16">
        <v>6</v>
      </c>
      <c r="D13" s="1">
        <v>90</v>
      </c>
      <c r="E13" s="16">
        <f t="shared" si="0"/>
        <v>27</v>
      </c>
      <c r="F13" s="2">
        <v>3546</v>
      </c>
      <c r="G13" s="16">
        <f t="shared" si="1"/>
        <v>23.18</v>
      </c>
      <c r="H13" s="16">
        <v>6.5</v>
      </c>
      <c r="I13" s="13">
        <f t="shared" si="2"/>
        <v>67.180000000000007</v>
      </c>
      <c r="J13" s="12">
        <f t="shared" si="3"/>
        <v>6</v>
      </c>
      <c r="K13" s="12" t="str">
        <f t="shared" si="4"/>
        <v>SI</v>
      </c>
    </row>
    <row r="14" spans="1:11">
      <c r="A14" t="s">
        <v>26</v>
      </c>
      <c r="B14" s="16">
        <v>7</v>
      </c>
      <c r="C14" s="16">
        <v>3.5</v>
      </c>
      <c r="D14" s="1">
        <v>100</v>
      </c>
      <c r="E14" s="16">
        <f t="shared" si="0"/>
        <v>30</v>
      </c>
      <c r="F14" s="2">
        <v>2800</v>
      </c>
      <c r="G14" s="16">
        <f t="shared" si="1"/>
        <v>18.309999999999999</v>
      </c>
      <c r="H14" s="16">
        <v>7</v>
      </c>
      <c r="I14" s="13">
        <f t="shared" si="2"/>
        <v>65.81</v>
      </c>
      <c r="J14" s="12">
        <f t="shared" si="3"/>
        <v>7</v>
      </c>
      <c r="K14" s="12" t="str">
        <f t="shared" si="4"/>
        <v>SI</v>
      </c>
    </row>
    <row r="15" spans="1:11">
      <c r="A15" t="s">
        <v>19</v>
      </c>
      <c r="B15" s="16">
        <v>6</v>
      </c>
      <c r="C15" s="16">
        <v>5</v>
      </c>
      <c r="D15" s="1">
        <v>100</v>
      </c>
      <c r="E15" s="16">
        <f t="shared" si="0"/>
        <v>30</v>
      </c>
      <c r="F15" s="2">
        <v>2750</v>
      </c>
      <c r="G15" s="16">
        <f t="shared" si="1"/>
        <v>17.98</v>
      </c>
      <c r="H15" s="16">
        <v>6</v>
      </c>
      <c r="I15" s="13">
        <f t="shared" si="2"/>
        <v>64.98</v>
      </c>
      <c r="J15" s="12">
        <f t="shared" si="3"/>
        <v>8</v>
      </c>
      <c r="K15" s="12" t="str">
        <f t="shared" si="4"/>
        <v>SI</v>
      </c>
    </row>
    <row r="16" spans="1:11">
      <c r="A16" t="s">
        <v>27</v>
      </c>
      <c r="B16" s="16">
        <v>0</v>
      </c>
      <c r="C16" s="16">
        <v>0</v>
      </c>
      <c r="D16" s="1">
        <v>100</v>
      </c>
      <c r="E16" s="16">
        <f t="shared" si="0"/>
        <v>30</v>
      </c>
      <c r="F16" s="2">
        <v>3926</v>
      </c>
      <c r="G16" s="16">
        <f t="shared" si="1"/>
        <v>25.67</v>
      </c>
      <c r="H16" s="16">
        <v>0</v>
      </c>
      <c r="I16" s="13">
        <f t="shared" si="2"/>
        <v>55.67</v>
      </c>
      <c r="J16" s="12">
        <f t="shared" si="3"/>
        <v>9</v>
      </c>
      <c r="K16" s="12" t="str">
        <f t="shared" si="4"/>
        <v>SI</v>
      </c>
    </row>
    <row r="17" spans="2:8">
      <c r="B17" s="17"/>
      <c r="C17" s="17"/>
      <c r="E17" s="17"/>
      <c r="G17" s="17"/>
      <c r="H17" s="17"/>
    </row>
    <row r="18" spans="2:8">
      <c r="B18" s="17"/>
      <c r="C18" s="17"/>
      <c r="E18" s="17"/>
      <c r="G18" s="17"/>
      <c r="H18" s="17"/>
    </row>
    <row r="19" spans="2:8">
      <c r="B19" s="17"/>
      <c r="C19" s="17"/>
      <c r="E19" s="17"/>
      <c r="G19" s="17"/>
      <c r="H19" s="17"/>
    </row>
    <row r="20" spans="2:8">
      <c r="B20" s="17"/>
      <c r="C20" s="17"/>
      <c r="E20" s="17"/>
      <c r="G20" s="17"/>
      <c r="H20" s="17"/>
    </row>
    <row r="21" spans="2:8">
      <c r="B21" s="17"/>
      <c r="C21" s="17"/>
      <c r="E21" s="17"/>
      <c r="G21" s="17"/>
      <c r="H21" s="17"/>
    </row>
    <row r="22" spans="2:8">
      <c r="B22" s="17"/>
      <c r="C22" s="17"/>
      <c r="E22" s="17"/>
      <c r="G22" s="17"/>
      <c r="H22" s="17"/>
    </row>
    <row r="23" spans="2:8">
      <c r="B23" s="17"/>
      <c r="C23" s="17"/>
      <c r="E23" s="17"/>
      <c r="G23" s="17"/>
      <c r="H23" s="17"/>
    </row>
    <row r="24" spans="2:8">
      <c r="B24" s="17"/>
      <c r="C24" s="17"/>
      <c r="E24" s="17"/>
      <c r="G24" s="17"/>
      <c r="H24" s="17"/>
    </row>
  </sheetData>
  <sheetProtection algorithmName="SHA-512" hashValue="t2WYruRTYTQXP0UpbJpId9ahnjatxvEHBkvaFgAZBVc+wbSoq66j/DhWjU7/7o60uJ7ttvfGbaNZYic4c/kxSQ==" saltValue="7F/kUyn5AIqM9E1iA575MQ==" spinCount="100000" sheet="1" objects="1" scenarios="1" selectLockedCells="1" selectUnlockedCells="1"/>
  <mergeCells count="4">
    <mergeCell ref="A1:D1"/>
    <mergeCell ref="A2:D2"/>
    <mergeCell ref="A3:D3"/>
    <mergeCell ref="A4:D4"/>
  </mergeCells>
  <pageMargins left="0.7" right="0.7" top="0.75" bottom="0.75" header="0.3" footer="0.3"/>
  <pageSetup paperSize="2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>
    <tabColor theme="8" tint="0.59999389629810485"/>
  </sheetPr>
  <dimension ref="A1:K24"/>
  <sheetViews>
    <sheetView showGridLines="0" zoomScale="90" zoomScaleNormal="90" workbookViewId="0">
      <selection sqref="A1:D1"/>
    </sheetView>
  </sheetViews>
  <sheetFormatPr defaultColWidth="11.42578125" defaultRowHeight="15"/>
  <cols>
    <col min="1" max="1" width="10.28515625" bestFit="1" customWidth="1"/>
    <col min="2" max="2" width="28.5703125" style="1" bestFit="1" customWidth="1"/>
    <col min="3" max="3" width="24.85546875" style="1" bestFit="1" customWidth="1"/>
    <col min="4" max="4" width="21.28515625" style="1" bestFit="1" customWidth="1"/>
    <col min="5" max="5" width="24.28515625" style="1" bestFit="1" customWidth="1"/>
    <col min="6" max="6" width="6" style="2" bestFit="1" customWidth="1"/>
    <col min="7" max="7" width="22.42578125" style="1" bestFit="1" customWidth="1"/>
    <col min="8" max="8" width="22.140625" style="1" bestFit="1" customWidth="1"/>
    <col min="9" max="9" width="15" style="3" bestFit="1" customWidth="1"/>
    <col min="10" max="10" width="9.140625" bestFit="1" customWidth="1"/>
    <col min="11" max="11" width="19.28515625" bestFit="1" customWidth="1"/>
  </cols>
  <sheetData>
    <row r="1" spans="1:11">
      <c r="A1" s="18" t="s">
        <v>21</v>
      </c>
      <c r="B1" s="18"/>
      <c r="C1" s="18"/>
      <c r="D1" s="18"/>
    </row>
    <row r="2" spans="1:11">
      <c r="A2" s="18" t="s">
        <v>1</v>
      </c>
      <c r="B2" s="18"/>
      <c r="C2" s="18"/>
      <c r="D2" s="18"/>
    </row>
    <row r="3" spans="1:11">
      <c r="A3" s="18" t="s">
        <v>2</v>
      </c>
      <c r="B3" s="18"/>
      <c r="C3" s="18"/>
      <c r="D3" s="18"/>
    </row>
    <row r="4" spans="1:11">
      <c r="A4" s="18" t="s">
        <v>28</v>
      </c>
      <c r="B4" s="18"/>
      <c r="C4" s="18"/>
      <c r="D4" s="18"/>
    </row>
    <row r="6" spans="1:11">
      <c r="B6" s="4">
        <v>0.1</v>
      </c>
      <c r="C6" s="4">
        <v>0.1</v>
      </c>
      <c r="D6"/>
      <c r="E6" s="4">
        <v>0.3</v>
      </c>
      <c r="F6"/>
      <c r="G6" s="4">
        <v>0.4</v>
      </c>
      <c r="H6" s="4">
        <v>0.1</v>
      </c>
    </row>
    <row r="7" spans="1:11">
      <c r="A7" s="5" t="s">
        <v>4</v>
      </c>
      <c r="B7" s="6" t="s">
        <v>5</v>
      </c>
      <c r="C7" s="6" t="s">
        <v>6</v>
      </c>
      <c r="D7" s="7" t="s">
        <v>7</v>
      </c>
      <c r="E7" s="6" t="s">
        <v>8</v>
      </c>
      <c r="F7" s="8" t="s">
        <v>9</v>
      </c>
      <c r="G7" s="6" t="s">
        <v>10</v>
      </c>
      <c r="H7" s="6" t="s">
        <v>11</v>
      </c>
      <c r="I7" s="9" t="s">
        <v>12</v>
      </c>
      <c r="J7" s="14" t="s">
        <v>13</v>
      </c>
      <c r="K7" s="14" t="s">
        <v>14</v>
      </c>
    </row>
    <row r="8" spans="1:11">
      <c r="A8" t="s">
        <v>15</v>
      </c>
      <c r="B8" s="16">
        <v>3</v>
      </c>
      <c r="C8" s="16">
        <v>3.5</v>
      </c>
      <c r="D8" s="1">
        <v>100</v>
      </c>
      <c r="E8" s="16">
        <f t="shared" ref="E8:E24" si="0">+ROUND(D8*30%,2)</f>
        <v>30</v>
      </c>
      <c r="F8" s="2">
        <v>6118</v>
      </c>
      <c r="G8" s="16">
        <f t="shared" ref="G8:G24" si="1">+ROUND((F8/MAX(F:F))*40,2)</f>
        <v>40</v>
      </c>
      <c r="H8" s="16">
        <v>4.5</v>
      </c>
      <c r="I8" s="13">
        <f t="shared" ref="I8:I24" si="2">+ROUND(B8+C8+E8+G8+H8,2)</f>
        <v>81</v>
      </c>
      <c r="J8" s="12">
        <f t="shared" ref="J8:J24" si="3">+_xlfn.RANK.AVG(I8,I:I)</f>
        <v>1</v>
      </c>
      <c r="K8" s="12" t="str">
        <f t="shared" ref="K8:K24" si="4">+IF(I8&gt;=37,"SI","NO")</f>
        <v>SI</v>
      </c>
    </row>
    <row r="9" spans="1:11">
      <c r="A9" t="s">
        <v>29</v>
      </c>
      <c r="B9" s="16">
        <v>8.5</v>
      </c>
      <c r="C9" s="16">
        <v>6.5</v>
      </c>
      <c r="D9" s="1">
        <v>92.64</v>
      </c>
      <c r="E9" s="16">
        <f t="shared" si="0"/>
        <v>27.79</v>
      </c>
      <c r="F9" s="2">
        <v>4054</v>
      </c>
      <c r="G9" s="16">
        <f t="shared" si="1"/>
        <v>26.51</v>
      </c>
      <c r="H9" s="16">
        <v>9.5</v>
      </c>
      <c r="I9" s="13">
        <f t="shared" si="2"/>
        <v>78.8</v>
      </c>
      <c r="J9" s="12">
        <f t="shared" si="3"/>
        <v>2</v>
      </c>
      <c r="K9" s="12" t="str">
        <f t="shared" si="4"/>
        <v>SI</v>
      </c>
    </row>
    <row r="10" spans="1:11">
      <c r="A10" t="s">
        <v>16</v>
      </c>
      <c r="B10" s="16">
        <v>5</v>
      </c>
      <c r="C10" s="16">
        <v>5</v>
      </c>
      <c r="D10" s="1">
        <v>89</v>
      </c>
      <c r="E10" s="16">
        <f t="shared" si="0"/>
        <v>26.7</v>
      </c>
      <c r="F10" s="2">
        <v>5034</v>
      </c>
      <c r="G10" s="16">
        <f t="shared" si="1"/>
        <v>32.909999999999997</v>
      </c>
      <c r="H10" s="16">
        <v>9</v>
      </c>
      <c r="I10" s="13">
        <f t="shared" si="2"/>
        <v>78.61</v>
      </c>
      <c r="J10" s="12">
        <f t="shared" si="3"/>
        <v>3</v>
      </c>
      <c r="K10" s="12" t="str">
        <f t="shared" si="4"/>
        <v>SI</v>
      </c>
    </row>
    <row r="11" spans="1:11">
      <c r="A11" t="s">
        <v>17</v>
      </c>
      <c r="B11" s="16">
        <v>7</v>
      </c>
      <c r="C11" s="16">
        <v>3.5</v>
      </c>
      <c r="D11" s="1">
        <v>100</v>
      </c>
      <c r="E11" s="16">
        <f t="shared" si="0"/>
        <v>30</v>
      </c>
      <c r="F11" s="2">
        <v>4743</v>
      </c>
      <c r="G11" s="16">
        <f t="shared" si="1"/>
        <v>31.01</v>
      </c>
      <c r="H11" s="16">
        <v>6.5</v>
      </c>
      <c r="I11" s="13">
        <f t="shared" si="2"/>
        <v>78.010000000000005</v>
      </c>
      <c r="J11" s="12">
        <f t="shared" si="3"/>
        <v>4</v>
      </c>
      <c r="K11" s="12" t="str">
        <f t="shared" si="4"/>
        <v>SI</v>
      </c>
    </row>
    <row r="12" spans="1:11">
      <c r="A12" t="s">
        <v>30</v>
      </c>
      <c r="B12" s="16">
        <v>6</v>
      </c>
      <c r="C12" s="16">
        <v>7</v>
      </c>
      <c r="D12" s="1">
        <v>100</v>
      </c>
      <c r="E12" s="16">
        <f t="shared" si="0"/>
        <v>30</v>
      </c>
      <c r="F12" s="2">
        <v>3651</v>
      </c>
      <c r="G12" s="16">
        <f t="shared" si="1"/>
        <v>23.87</v>
      </c>
      <c r="H12" s="16">
        <v>9.5</v>
      </c>
      <c r="I12" s="13">
        <f t="shared" si="2"/>
        <v>76.37</v>
      </c>
      <c r="J12" s="12">
        <f t="shared" si="3"/>
        <v>5</v>
      </c>
      <c r="K12" s="12" t="str">
        <f t="shared" si="4"/>
        <v>SI</v>
      </c>
    </row>
    <row r="13" spans="1:11">
      <c r="A13" t="s">
        <v>31</v>
      </c>
      <c r="B13" s="16">
        <v>5.5</v>
      </c>
      <c r="C13" s="16">
        <v>3.5</v>
      </c>
      <c r="D13" s="1">
        <v>100</v>
      </c>
      <c r="E13" s="16">
        <f t="shared" si="0"/>
        <v>30</v>
      </c>
      <c r="F13" s="2">
        <v>4699</v>
      </c>
      <c r="G13" s="16">
        <f t="shared" si="1"/>
        <v>30.72</v>
      </c>
      <c r="H13" s="16">
        <v>6.5</v>
      </c>
      <c r="I13" s="13">
        <f t="shared" si="2"/>
        <v>76.22</v>
      </c>
      <c r="J13" s="15">
        <f t="shared" si="3"/>
        <v>6</v>
      </c>
      <c r="K13" s="12" t="str">
        <f t="shared" si="4"/>
        <v>SI</v>
      </c>
    </row>
    <row r="14" spans="1:11">
      <c r="A14" t="s">
        <v>32</v>
      </c>
      <c r="B14" s="16">
        <v>7</v>
      </c>
      <c r="C14" s="16">
        <v>7.5</v>
      </c>
      <c r="D14" s="1">
        <v>100</v>
      </c>
      <c r="E14" s="16">
        <f t="shared" si="0"/>
        <v>30</v>
      </c>
      <c r="F14" s="2">
        <v>2919</v>
      </c>
      <c r="G14" s="16">
        <f t="shared" si="1"/>
        <v>19.079999999999998</v>
      </c>
      <c r="H14" s="16">
        <v>9</v>
      </c>
      <c r="I14" s="13">
        <f t="shared" si="2"/>
        <v>72.58</v>
      </c>
      <c r="J14" s="12">
        <f t="shared" si="3"/>
        <v>7</v>
      </c>
      <c r="K14" s="12" t="str">
        <f t="shared" si="4"/>
        <v>SI</v>
      </c>
    </row>
    <row r="15" spans="1:11">
      <c r="A15" t="s">
        <v>33</v>
      </c>
      <c r="B15" s="16">
        <v>7.5</v>
      </c>
      <c r="C15" s="16">
        <v>6</v>
      </c>
      <c r="D15" s="1">
        <v>100</v>
      </c>
      <c r="E15" s="16">
        <f t="shared" si="0"/>
        <v>30</v>
      </c>
      <c r="F15" s="2">
        <v>2919</v>
      </c>
      <c r="G15" s="16">
        <f t="shared" si="1"/>
        <v>19.079999999999998</v>
      </c>
      <c r="H15" s="16">
        <v>8.5</v>
      </c>
      <c r="I15" s="13">
        <f t="shared" si="2"/>
        <v>71.08</v>
      </c>
      <c r="J15" s="12">
        <f t="shared" si="3"/>
        <v>8</v>
      </c>
      <c r="K15" s="12" t="str">
        <f t="shared" si="4"/>
        <v>SI</v>
      </c>
    </row>
    <row r="16" spans="1:11">
      <c r="A16" t="s">
        <v>18</v>
      </c>
      <c r="B16" s="16">
        <v>6</v>
      </c>
      <c r="C16" s="16">
        <v>4</v>
      </c>
      <c r="D16" s="1">
        <v>100</v>
      </c>
      <c r="E16" s="16">
        <f t="shared" si="0"/>
        <v>30</v>
      </c>
      <c r="F16" s="2">
        <v>3379</v>
      </c>
      <c r="G16" s="16">
        <f t="shared" si="1"/>
        <v>22.09</v>
      </c>
      <c r="H16" s="16">
        <v>7</v>
      </c>
      <c r="I16" s="13">
        <f t="shared" si="2"/>
        <v>69.09</v>
      </c>
      <c r="J16" s="12">
        <f t="shared" si="3"/>
        <v>9</v>
      </c>
      <c r="K16" s="12" t="str">
        <f t="shared" si="4"/>
        <v>SI</v>
      </c>
    </row>
    <row r="17" spans="1:11">
      <c r="A17" t="s">
        <v>23</v>
      </c>
      <c r="B17" s="16">
        <v>4.5</v>
      </c>
      <c r="C17" s="16">
        <v>6</v>
      </c>
      <c r="D17" s="1">
        <v>90</v>
      </c>
      <c r="E17" s="16">
        <f t="shared" si="0"/>
        <v>27</v>
      </c>
      <c r="F17" s="2">
        <v>3546</v>
      </c>
      <c r="G17" s="16">
        <f t="shared" si="1"/>
        <v>23.18</v>
      </c>
      <c r="H17" s="16">
        <v>6.5</v>
      </c>
      <c r="I17" s="13">
        <f t="shared" si="2"/>
        <v>67.180000000000007</v>
      </c>
      <c r="J17" s="12">
        <f t="shared" si="3"/>
        <v>10</v>
      </c>
      <c r="K17" s="12" t="str">
        <f t="shared" si="4"/>
        <v>SI</v>
      </c>
    </row>
    <row r="18" spans="1:11">
      <c r="A18" t="s">
        <v>26</v>
      </c>
      <c r="B18" s="16">
        <v>7</v>
      </c>
      <c r="C18" s="16">
        <v>3.5</v>
      </c>
      <c r="D18" s="1">
        <v>100</v>
      </c>
      <c r="E18" s="16">
        <f t="shared" si="0"/>
        <v>30</v>
      </c>
      <c r="F18" s="2">
        <v>2800</v>
      </c>
      <c r="G18" s="16">
        <f t="shared" si="1"/>
        <v>18.309999999999999</v>
      </c>
      <c r="H18" s="16">
        <v>7</v>
      </c>
      <c r="I18" s="13">
        <f t="shared" si="2"/>
        <v>65.81</v>
      </c>
      <c r="J18" s="12">
        <f t="shared" si="3"/>
        <v>11</v>
      </c>
      <c r="K18" s="12" t="str">
        <f t="shared" si="4"/>
        <v>SI</v>
      </c>
    </row>
    <row r="19" spans="1:11">
      <c r="A19" t="s">
        <v>19</v>
      </c>
      <c r="B19" s="16">
        <v>6</v>
      </c>
      <c r="C19" s="16">
        <v>5</v>
      </c>
      <c r="D19" s="1">
        <v>100</v>
      </c>
      <c r="E19" s="16">
        <f t="shared" si="0"/>
        <v>30</v>
      </c>
      <c r="F19" s="2">
        <v>2750</v>
      </c>
      <c r="G19" s="16">
        <f t="shared" si="1"/>
        <v>17.98</v>
      </c>
      <c r="H19" s="16">
        <v>6</v>
      </c>
      <c r="I19" s="13">
        <f t="shared" si="2"/>
        <v>64.98</v>
      </c>
      <c r="J19" s="12">
        <f t="shared" si="3"/>
        <v>12</v>
      </c>
      <c r="K19" s="12" t="str">
        <f t="shared" si="4"/>
        <v>SI</v>
      </c>
    </row>
    <row r="20" spans="1:11">
      <c r="A20" t="s">
        <v>34</v>
      </c>
      <c r="B20" s="16">
        <v>0</v>
      </c>
      <c r="C20" s="16">
        <v>0</v>
      </c>
      <c r="D20" s="1">
        <v>100</v>
      </c>
      <c r="E20" s="16">
        <f t="shared" si="0"/>
        <v>30</v>
      </c>
      <c r="F20" s="2">
        <v>4890</v>
      </c>
      <c r="G20" s="16">
        <f t="shared" si="1"/>
        <v>31.97</v>
      </c>
      <c r="H20" s="16">
        <v>0</v>
      </c>
      <c r="I20" s="13">
        <f t="shared" si="2"/>
        <v>61.97</v>
      </c>
      <c r="J20" s="12">
        <f t="shared" si="3"/>
        <v>13</v>
      </c>
      <c r="K20" s="12" t="str">
        <f t="shared" si="4"/>
        <v>SI</v>
      </c>
    </row>
    <row r="21" spans="1:11">
      <c r="A21" t="s">
        <v>35</v>
      </c>
      <c r="B21" s="16">
        <v>0</v>
      </c>
      <c r="C21" s="16">
        <v>0</v>
      </c>
      <c r="D21" s="1">
        <v>94.66</v>
      </c>
      <c r="E21" s="16">
        <f t="shared" si="0"/>
        <v>28.4</v>
      </c>
      <c r="F21" s="2">
        <v>4320</v>
      </c>
      <c r="G21" s="16">
        <f t="shared" si="1"/>
        <v>28.24</v>
      </c>
      <c r="H21" s="16">
        <v>0</v>
      </c>
      <c r="I21" s="13">
        <f t="shared" si="2"/>
        <v>56.64</v>
      </c>
      <c r="J21" s="12">
        <f t="shared" si="3"/>
        <v>14</v>
      </c>
      <c r="K21" s="12" t="str">
        <f t="shared" si="4"/>
        <v>SI</v>
      </c>
    </row>
    <row r="22" spans="1:11">
      <c r="A22" t="s">
        <v>27</v>
      </c>
      <c r="B22" s="16">
        <v>0</v>
      </c>
      <c r="C22" s="16">
        <v>0</v>
      </c>
      <c r="D22" s="1">
        <v>100</v>
      </c>
      <c r="E22" s="16">
        <f t="shared" si="0"/>
        <v>30</v>
      </c>
      <c r="F22" s="2">
        <v>3926</v>
      </c>
      <c r="G22" s="16">
        <f t="shared" si="1"/>
        <v>25.67</v>
      </c>
      <c r="H22" s="16">
        <v>0</v>
      </c>
      <c r="I22" s="13">
        <f t="shared" si="2"/>
        <v>55.67</v>
      </c>
      <c r="J22" s="12">
        <f t="shared" si="3"/>
        <v>15</v>
      </c>
      <c r="K22" s="12" t="str">
        <f t="shared" si="4"/>
        <v>SI</v>
      </c>
    </row>
    <row r="23" spans="1:11">
      <c r="A23" t="s">
        <v>36</v>
      </c>
      <c r="B23" s="16">
        <v>0</v>
      </c>
      <c r="C23" s="16">
        <v>0</v>
      </c>
      <c r="D23" s="1">
        <v>100</v>
      </c>
      <c r="E23" s="16">
        <f t="shared" si="0"/>
        <v>30</v>
      </c>
      <c r="F23" s="2">
        <v>3379</v>
      </c>
      <c r="G23" s="16">
        <f t="shared" si="1"/>
        <v>22.09</v>
      </c>
      <c r="H23" s="16">
        <v>0</v>
      </c>
      <c r="I23" s="13">
        <f t="shared" si="2"/>
        <v>52.09</v>
      </c>
      <c r="J23" s="12">
        <f t="shared" si="3"/>
        <v>16</v>
      </c>
      <c r="K23" s="12" t="str">
        <f t="shared" si="4"/>
        <v>SI</v>
      </c>
    </row>
    <row r="24" spans="1:11">
      <c r="A24" t="s">
        <v>37</v>
      </c>
      <c r="B24" s="16">
        <v>0</v>
      </c>
      <c r="C24" s="16">
        <v>0</v>
      </c>
      <c r="D24" s="1">
        <v>100</v>
      </c>
      <c r="E24" s="16">
        <f t="shared" si="0"/>
        <v>30</v>
      </c>
      <c r="F24" s="2">
        <v>2731</v>
      </c>
      <c r="G24" s="16">
        <f t="shared" si="1"/>
        <v>17.86</v>
      </c>
      <c r="H24" s="16">
        <v>0</v>
      </c>
      <c r="I24" s="13">
        <f t="shared" si="2"/>
        <v>47.86</v>
      </c>
      <c r="J24" s="12">
        <f t="shared" si="3"/>
        <v>17</v>
      </c>
      <c r="K24" s="12" t="str">
        <f t="shared" si="4"/>
        <v>SI</v>
      </c>
    </row>
  </sheetData>
  <sheetProtection algorithmName="SHA-512" hashValue="ToWWzdDQpn0K9dLZq3oBkpkAGzL2Z62nQxNyUWFhiBFLyd7g5Wt+aXFelmdigJiPHNXvjL//V7qYLnb2+RodWg==" saltValue="nNHhivxm2geL+VqLF3fbvA==" spinCount="100000" sheet="1" objects="1" scenarios="1" selectLockedCells="1" selectUnlockedCells="1"/>
  <mergeCells count="4">
    <mergeCell ref="A1:D1"/>
    <mergeCell ref="A2:D2"/>
    <mergeCell ref="A3:D3"/>
    <mergeCell ref="A4:D4"/>
  </mergeCells>
  <pageMargins left="0.7" right="0.7" top="0.75" bottom="0.75" header="0.3" footer="0.3"/>
  <pageSetup paperSize="28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"/>
  <dimension ref="A1"/>
  <sheetViews>
    <sheetView showGridLines="0" zoomScale="55" zoomScaleNormal="55" workbookViewId="0">
      <selection activeCell="W14" sqref="W14"/>
    </sheetView>
  </sheetViews>
  <sheetFormatPr defaultColWidth="11.42578125" defaultRowHeight="15"/>
  <sheetData/>
  <sheetProtection algorithmName="SHA-512" hashValue="KQEIJzb5lAKxt7ImfVDz0AKTI2iLskk1O+r4KqEopt9jVjiPUQjCSDTS50dKsMg+UFeDk20GkeixUUCF2cKjMg==" saltValue="yqlHRA3I8JrajoQDqJVcZQ==" spinCount="100000" sheet="1" objects="1" scenarios="1" selectLockedCells="1" selectUnlockedCells="1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32046e1-c766-4a76-aca4-db7ff5f4e0cb" xsi:nil="true"/>
    <lcf76f155ced4ddcb4097134ff3c332f xmlns="1dd6788a-1f9e-47a5-8bca-914cb605800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FEB7A0D907284AACD6EF6624402B4B" ma:contentTypeVersion="13" ma:contentTypeDescription="Crear nuevo documento." ma:contentTypeScope="" ma:versionID="615a190a9737731346e42f4a8321f429">
  <xsd:schema xmlns:xsd="http://www.w3.org/2001/XMLSchema" xmlns:xs="http://www.w3.org/2001/XMLSchema" xmlns:p="http://schemas.microsoft.com/office/2006/metadata/properties" xmlns:ns2="1dd6788a-1f9e-47a5-8bca-914cb6058006" xmlns:ns3="732046e1-c766-4a76-aca4-db7ff5f4e0cb" targetNamespace="http://schemas.microsoft.com/office/2006/metadata/properties" ma:root="true" ma:fieldsID="606f5371ab702177f40b2bd286d98129" ns2:_="" ns3:_="">
    <xsd:import namespace="1dd6788a-1f9e-47a5-8bca-914cb6058006"/>
    <xsd:import namespace="732046e1-c766-4a76-aca4-db7ff5f4e0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d6788a-1f9e-47a5-8bca-914cb60580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fd94cb67-32d9-4a69-9abf-0746ddece7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2046e1-c766-4a76-aca4-db7ff5f4e0c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6b50fbf-721b-4bcd-b20c-a70b80586fe0}" ma:internalName="TaxCatchAll" ma:showField="CatchAllData" ma:web="732046e1-c766-4a76-aca4-db7ff5f4e0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212DA0-BD48-439A-982D-E81D7EB27903}"/>
</file>

<file path=customXml/itemProps2.xml><?xml version="1.0" encoding="utf-8"?>
<ds:datastoreItem xmlns:ds="http://schemas.openxmlformats.org/officeDocument/2006/customXml" ds:itemID="{E91A0794-6DE2-47B6-9820-0F8043A8C4C3}"/>
</file>

<file path=customXml/itemProps3.xml><?xml version="1.0" encoding="utf-8"?>
<ds:datastoreItem xmlns:ds="http://schemas.openxmlformats.org/officeDocument/2006/customXml" ds:itemID="{28C057A0-F0D2-4AC1-AB9D-FDE0A3C516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Matias J. Galdame Gatica</dc:creator>
  <cp:keywords/>
  <dc:description/>
  <cp:lastModifiedBy/>
  <cp:revision/>
  <dcterms:created xsi:type="dcterms:W3CDTF">2025-10-22T19:54:20Z</dcterms:created>
  <dcterms:modified xsi:type="dcterms:W3CDTF">2025-11-25T19:29:57Z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0x01010014FEB7A0D907284AACD6EF6624402B4B</vt:lpwstr>
  </property>
  <property fmtid="{D5CDD505-2E9C-101B-9397-08002B2CF9AE}" pid="3" name="MediaServiceImageTags">
    <vt:lpwstr/>
  </property>
</Properties>
</file>