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gendarmeriadechile.sharepoint.com/sites/ConcursoEncasillamiento/Documentos compartidos/General/2025/ENCASILLAMIENTO/PLANILLAS/PUNTAJES/ParaSubir_2/Preliminares/subir_2/Para pagina/4 para_subir/"/>
    </mc:Choice>
  </mc:AlternateContent>
  <bookViews>
    <workbookView xWindow="0" yWindow="0" windowWidth="20490" windowHeight="7620" activeTab="3"/>
  </bookViews>
  <sheets>
    <sheet name="VACANTES" sheetId="1" r:id="rId1"/>
    <sheet name="P8" sheetId="2" r:id="rId2"/>
    <sheet name="P7" sheetId="3" r:id="rId3"/>
    <sheet name="P6" sheetId="4" r:id="rId4"/>
  </sheets>
  <definedNames>
    <definedName name="_xlnm._FilterDatabase" localSheetId="3" hidden="1">'P6'!$A$7:$O$33</definedName>
    <definedName name="_xlnm._FilterDatabase" localSheetId="2" hidden="1">'P7'!$A$7:$O$54</definedName>
    <definedName name="_xlnm._FilterDatabase" localSheetId="1" hidden="1">'P8'!$A$7:$O$83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4" l="1"/>
  <c r="I33" i="4"/>
  <c r="G33" i="4"/>
  <c r="E33" i="4"/>
  <c r="J32" i="4"/>
  <c r="I32" i="4"/>
  <c r="G32" i="4"/>
  <c r="E32" i="4"/>
  <c r="J31" i="4"/>
  <c r="I31" i="4"/>
  <c r="G31" i="4"/>
  <c r="E31" i="4"/>
  <c r="J30" i="4"/>
  <c r="I30" i="4"/>
  <c r="G30" i="4"/>
  <c r="E30" i="4"/>
  <c r="J29" i="4"/>
  <c r="I29" i="4"/>
  <c r="G29" i="4"/>
  <c r="E29" i="4"/>
  <c r="J28" i="4"/>
  <c r="I28" i="4"/>
  <c r="G28" i="4"/>
  <c r="E28" i="4"/>
  <c r="J27" i="4"/>
  <c r="I27" i="4"/>
  <c r="G27" i="4"/>
  <c r="E27" i="4"/>
  <c r="J26" i="4"/>
  <c r="I26" i="4"/>
  <c r="G26" i="4"/>
  <c r="E26" i="4"/>
  <c r="J25" i="4"/>
  <c r="I25" i="4"/>
  <c r="G25" i="4"/>
  <c r="E25" i="4"/>
  <c r="J24" i="4"/>
  <c r="I24" i="4"/>
  <c r="G24" i="4"/>
  <c r="E24" i="4"/>
  <c r="J23" i="4"/>
  <c r="I23" i="4"/>
  <c r="G23" i="4"/>
  <c r="E23" i="4"/>
  <c r="J22" i="4"/>
  <c r="I22" i="4"/>
  <c r="G22" i="4"/>
  <c r="E22" i="4"/>
  <c r="J21" i="4"/>
  <c r="I21" i="4"/>
  <c r="G21" i="4"/>
  <c r="E21" i="4"/>
  <c r="J20" i="4"/>
  <c r="I20" i="4"/>
  <c r="G20" i="4"/>
  <c r="E20" i="4"/>
  <c r="J19" i="4"/>
  <c r="I19" i="4"/>
  <c r="G19" i="4"/>
  <c r="E19" i="4"/>
  <c r="J18" i="4"/>
  <c r="I18" i="4"/>
  <c r="G18" i="4"/>
  <c r="E18" i="4"/>
  <c r="J17" i="4"/>
  <c r="I17" i="4"/>
  <c r="G17" i="4"/>
  <c r="E17" i="4"/>
  <c r="J16" i="4"/>
  <c r="I16" i="4"/>
  <c r="G16" i="4"/>
  <c r="E16" i="4"/>
  <c r="J15" i="4"/>
  <c r="K15" i="4" s="1"/>
  <c r="I15" i="4"/>
  <c r="G15" i="4"/>
  <c r="E15" i="4"/>
  <c r="J14" i="4"/>
  <c r="I14" i="4"/>
  <c r="G14" i="4"/>
  <c r="E14" i="4"/>
  <c r="J13" i="4"/>
  <c r="I13" i="4"/>
  <c r="G13" i="4"/>
  <c r="E13" i="4"/>
  <c r="J12" i="4"/>
  <c r="I12" i="4"/>
  <c r="G12" i="4"/>
  <c r="E12" i="4"/>
  <c r="J11" i="4"/>
  <c r="K26" i="4" s="1"/>
  <c r="I11" i="4"/>
  <c r="G11" i="4"/>
  <c r="E11" i="4"/>
  <c r="J10" i="4"/>
  <c r="I10" i="4"/>
  <c r="G10" i="4"/>
  <c r="E10" i="4"/>
  <c r="J9" i="4"/>
  <c r="I9" i="4"/>
  <c r="G9" i="4"/>
  <c r="E9" i="4"/>
  <c r="J8" i="4"/>
  <c r="I8" i="4"/>
  <c r="G8" i="4"/>
  <c r="E8" i="4"/>
  <c r="J54" i="3"/>
  <c r="I54" i="3"/>
  <c r="G54" i="3"/>
  <c r="E54" i="3"/>
  <c r="J53" i="3"/>
  <c r="I53" i="3"/>
  <c r="G53" i="3"/>
  <c r="E53" i="3"/>
  <c r="J52" i="3"/>
  <c r="I52" i="3"/>
  <c r="G52" i="3"/>
  <c r="E52" i="3"/>
  <c r="J51" i="3"/>
  <c r="I51" i="3"/>
  <c r="G51" i="3"/>
  <c r="E51" i="3"/>
  <c r="J50" i="3"/>
  <c r="I50" i="3"/>
  <c r="G50" i="3"/>
  <c r="E50" i="3"/>
  <c r="J49" i="3"/>
  <c r="I49" i="3"/>
  <c r="G49" i="3"/>
  <c r="E49" i="3"/>
  <c r="J48" i="3"/>
  <c r="I48" i="3"/>
  <c r="G48" i="3"/>
  <c r="E48" i="3"/>
  <c r="J47" i="3"/>
  <c r="I47" i="3"/>
  <c r="G47" i="3"/>
  <c r="E47" i="3"/>
  <c r="J46" i="3"/>
  <c r="I46" i="3"/>
  <c r="G46" i="3"/>
  <c r="E46" i="3"/>
  <c r="J45" i="3"/>
  <c r="I45" i="3"/>
  <c r="G45" i="3"/>
  <c r="E45" i="3"/>
  <c r="J44" i="3"/>
  <c r="I44" i="3"/>
  <c r="G44" i="3"/>
  <c r="E44" i="3"/>
  <c r="J43" i="3"/>
  <c r="I43" i="3"/>
  <c r="G43" i="3"/>
  <c r="E43" i="3"/>
  <c r="J42" i="3"/>
  <c r="I42" i="3"/>
  <c r="G42" i="3"/>
  <c r="E42" i="3"/>
  <c r="J41" i="3"/>
  <c r="I41" i="3"/>
  <c r="G41" i="3"/>
  <c r="E41" i="3"/>
  <c r="J40" i="3"/>
  <c r="I40" i="3"/>
  <c r="G40" i="3"/>
  <c r="E40" i="3"/>
  <c r="J39" i="3"/>
  <c r="I39" i="3"/>
  <c r="G39" i="3"/>
  <c r="E39" i="3"/>
  <c r="J38" i="3"/>
  <c r="I38" i="3"/>
  <c r="G38" i="3"/>
  <c r="E38" i="3"/>
  <c r="J37" i="3"/>
  <c r="I37" i="3"/>
  <c r="G37" i="3"/>
  <c r="E37" i="3"/>
  <c r="J36" i="3"/>
  <c r="I36" i="3"/>
  <c r="G36" i="3"/>
  <c r="E36" i="3"/>
  <c r="J35" i="3"/>
  <c r="I35" i="3"/>
  <c r="G35" i="3"/>
  <c r="E35" i="3"/>
  <c r="J34" i="3"/>
  <c r="I34" i="3"/>
  <c r="G34" i="3"/>
  <c r="E34" i="3"/>
  <c r="J33" i="3"/>
  <c r="I33" i="3"/>
  <c r="G33" i="3"/>
  <c r="E33" i="3"/>
  <c r="J32" i="3"/>
  <c r="I32" i="3"/>
  <c r="G32" i="3"/>
  <c r="E32" i="3"/>
  <c r="J31" i="3"/>
  <c r="I31" i="3"/>
  <c r="G31" i="3"/>
  <c r="E31" i="3"/>
  <c r="J30" i="3"/>
  <c r="K30" i="3" s="1"/>
  <c r="I30" i="3"/>
  <c r="G30" i="3"/>
  <c r="E30" i="3"/>
  <c r="J29" i="3"/>
  <c r="I29" i="3"/>
  <c r="G29" i="3"/>
  <c r="E29" i="3"/>
  <c r="J28" i="3"/>
  <c r="I28" i="3"/>
  <c r="G28" i="3"/>
  <c r="E28" i="3"/>
  <c r="J27" i="3"/>
  <c r="I27" i="3"/>
  <c r="G27" i="3"/>
  <c r="E27" i="3"/>
  <c r="J26" i="3"/>
  <c r="I26" i="3"/>
  <c r="G26" i="3"/>
  <c r="E26" i="3"/>
  <c r="J25" i="3"/>
  <c r="I25" i="3"/>
  <c r="G25" i="3"/>
  <c r="E25" i="3"/>
  <c r="J24" i="3"/>
  <c r="I24" i="3"/>
  <c r="G24" i="3"/>
  <c r="E24" i="3"/>
  <c r="J23" i="3"/>
  <c r="I23" i="3"/>
  <c r="G23" i="3"/>
  <c r="E23" i="3"/>
  <c r="J22" i="3"/>
  <c r="I22" i="3"/>
  <c r="G22" i="3"/>
  <c r="E22" i="3"/>
  <c r="J21" i="3"/>
  <c r="I21" i="3"/>
  <c r="G21" i="3"/>
  <c r="E21" i="3"/>
  <c r="J20" i="3"/>
  <c r="I20" i="3"/>
  <c r="G20" i="3"/>
  <c r="E20" i="3"/>
  <c r="J19" i="3"/>
  <c r="I19" i="3"/>
  <c r="G19" i="3"/>
  <c r="E19" i="3"/>
  <c r="J18" i="3"/>
  <c r="I18" i="3"/>
  <c r="G18" i="3"/>
  <c r="E18" i="3"/>
  <c r="J17" i="3"/>
  <c r="I17" i="3"/>
  <c r="G17" i="3"/>
  <c r="E17" i="3"/>
  <c r="J16" i="3"/>
  <c r="I16" i="3"/>
  <c r="G16" i="3"/>
  <c r="E16" i="3"/>
  <c r="J15" i="3"/>
  <c r="I15" i="3"/>
  <c r="G15" i="3"/>
  <c r="E15" i="3"/>
  <c r="J14" i="3"/>
  <c r="I14" i="3"/>
  <c r="G14" i="3"/>
  <c r="E14" i="3"/>
  <c r="J13" i="3"/>
  <c r="I13" i="3"/>
  <c r="G13" i="3"/>
  <c r="E13" i="3"/>
  <c r="J12" i="3"/>
  <c r="I12" i="3"/>
  <c r="G12" i="3"/>
  <c r="E12" i="3"/>
  <c r="J11" i="3"/>
  <c r="I11" i="3"/>
  <c r="G11" i="3"/>
  <c r="E11" i="3"/>
  <c r="J10" i="3"/>
  <c r="I10" i="3"/>
  <c r="G10" i="3"/>
  <c r="E10" i="3"/>
  <c r="J9" i="3"/>
  <c r="I9" i="3"/>
  <c r="G9" i="3"/>
  <c r="E9" i="3"/>
  <c r="J8" i="3"/>
  <c r="I8" i="3"/>
  <c r="G8" i="3"/>
  <c r="E8" i="3"/>
  <c r="J83" i="2"/>
  <c r="I83" i="2"/>
  <c r="G83" i="2"/>
  <c r="E83" i="2"/>
  <c r="J82" i="2"/>
  <c r="I82" i="2"/>
  <c r="G82" i="2"/>
  <c r="E82" i="2"/>
  <c r="J81" i="2"/>
  <c r="I81" i="2"/>
  <c r="G81" i="2"/>
  <c r="E81" i="2"/>
  <c r="J80" i="2"/>
  <c r="I80" i="2"/>
  <c r="G80" i="2"/>
  <c r="E80" i="2"/>
  <c r="J79" i="2"/>
  <c r="I79" i="2"/>
  <c r="G79" i="2"/>
  <c r="E79" i="2"/>
  <c r="J78" i="2"/>
  <c r="I78" i="2"/>
  <c r="G78" i="2"/>
  <c r="E78" i="2"/>
  <c r="J77" i="2"/>
  <c r="I77" i="2"/>
  <c r="G77" i="2"/>
  <c r="E77" i="2"/>
  <c r="J76" i="2"/>
  <c r="I76" i="2"/>
  <c r="G76" i="2"/>
  <c r="E76" i="2"/>
  <c r="J75" i="2"/>
  <c r="I75" i="2"/>
  <c r="G75" i="2"/>
  <c r="E75" i="2"/>
  <c r="J74" i="2"/>
  <c r="I74" i="2"/>
  <c r="G74" i="2"/>
  <c r="E74" i="2"/>
  <c r="J73" i="2"/>
  <c r="I73" i="2"/>
  <c r="G73" i="2"/>
  <c r="E73" i="2"/>
  <c r="J72" i="2"/>
  <c r="I72" i="2"/>
  <c r="G72" i="2"/>
  <c r="E72" i="2"/>
  <c r="J71" i="2"/>
  <c r="I71" i="2"/>
  <c r="G71" i="2"/>
  <c r="E71" i="2"/>
  <c r="J70" i="2"/>
  <c r="I70" i="2"/>
  <c r="G70" i="2"/>
  <c r="E70" i="2"/>
  <c r="J69" i="2"/>
  <c r="I69" i="2"/>
  <c r="G69" i="2"/>
  <c r="E69" i="2"/>
  <c r="J68" i="2"/>
  <c r="I68" i="2"/>
  <c r="G68" i="2"/>
  <c r="E68" i="2"/>
  <c r="J67" i="2"/>
  <c r="I67" i="2"/>
  <c r="G67" i="2"/>
  <c r="E67" i="2"/>
  <c r="J66" i="2"/>
  <c r="I66" i="2"/>
  <c r="G66" i="2"/>
  <c r="E66" i="2"/>
  <c r="J65" i="2"/>
  <c r="I65" i="2"/>
  <c r="G65" i="2"/>
  <c r="E65" i="2"/>
  <c r="J64" i="2"/>
  <c r="I64" i="2"/>
  <c r="G64" i="2"/>
  <c r="E64" i="2"/>
  <c r="J63" i="2"/>
  <c r="I63" i="2"/>
  <c r="G63" i="2"/>
  <c r="E63" i="2"/>
  <c r="J62" i="2"/>
  <c r="I62" i="2"/>
  <c r="G62" i="2"/>
  <c r="E62" i="2"/>
  <c r="J61" i="2"/>
  <c r="I61" i="2"/>
  <c r="G61" i="2"/>
  <c r="E61" i="2"/>
  <c r="J60" i="2"/>
  <c r="I60" i="2"/>
  <c r="G60" i="2"/>
  <c r="E60" i="2"/>
  <c r="J59" i="2"/>
  <c r="I59" i="2"/>
  <c r="G59" i="2"/>
  <c r="E59" i="2"/>
  <c r="J58" i="2"/>
  <c r="I58" i="2"/>
  <c r="G58" i="2"/>
  <c r="E58" i="2"/>
  <c r="J57" i="2"/>
  <c r="I57" i="2"/>
  <c r="G57" i="2"/>
  <c r="E57" i="2"/>
  <c r="J56" i="2"/>
  <c r="I56" i="2"/>
  <c r="G56" i="2"/>
  <c r="E56" i="2"/>
  <c r="J55" i="2"/>
  <c r="I55" i="2"/>
  <c r="G55" i="2"/>
  <c r="E55" i="2"/>
  <c r="J54" i="2"/>
  <c r="I54" i="2"/>
  <c r="G54" i="2"/>
  <c r="E54" i="2"/>
  <c r="J53" i="2"/>
  <c r="I53" i="2"/>
  <c r="G53" i="2"/>
  <c r="E53" i="2"/>
  <c r="J52" i="2"/>
  <c r="I52" i="2"/>
  <c r="G52" i="2"/>
  <c r="E52" i="2"/>
  <c r="J51" i="2"/>
  <c r="I51" i="2"/>
  <c r="G51" i="2"/>
  <c r="E51" i="2"/>
  <c r="J50" i="2"/>
  <c r="I50" i="2"/>
  <c r="G50" i="2"/>
  <c r="E50" i="2"/>
  <c r="J49" i="2"/>
  <c r="I49" i="2"/>
  <c r="G49" i="2"/>
  <c r="E49" i="2"/>
  <c r="J48" i="2"/>
  <c r="I48" i="2"/>
  <c r="G48" i="2"/>
  <c r="E48" i="2"/>
  <c r="J47" i="2"/>
  <c r="I47" i="2"/>
  <c r="G47" i="2"/>
  <c r="E47" i="2"/>
  <c r="J46" i="2"/>
  <c r="I46" i="2"/>
  <c r="G46" i="2"/>
  <c r="E46" i="2"/>
  <c r="J45" i="2"/>
  <c r="I45" i="2"/>
  <c r="G45" i="2"/>
  <c r="E45" i="2"/>
  <c r="J44" i="2"/>
  <c r="I44" i="2"/>
  <c r="G44" i="2"/>
  <c r="E44" i="2"/>
  <c r="J43" i="2"/>
  <c r="I43" i="2"/>
  <c r="G43" i="2"/>
  <c r="E43" i="2"/>
  <c r="J42" i="2"/>
  <c r="I42" i="2"/>
  <c r="G42" i="2"/>
  <c r="E42" i="2"/>
  <c r="J41" i="2"/>
  <c r="I41" i="2"/>
  <c r="G41" i="2"/>
  <c r="E41" i="2"/>
  <c r="J40" i="2"/>
  <c r="I40" i="2"/>
  <c r="G40" i="2"/>
  <c r="E40" i="2"/>
  <c r="J39" i="2"/>
  <c r="I39" i="2"/>
  <c r="G39" i="2"/>
  <c r="E39" i="2"/>
  <c r="J38" i="2"/>
  <c r="I38" i="2"/>
  <c r="G38" i="2"/>
  <c r="E38" i="2"/>
  <c r="J37" i="2"/>
  <c r="I37" i="2"/>
  <c r="G37" i="2"/>
  <c r="E37" i="2"/>
  <c r="J36" i="2"/>
  <c r="I36" i="2"/>
  <c r="G36" i="2"/>
  <c r="E36" i="2"/>
  <c r="J35" i="2"/>
  <c r="I35" i="2"/>
  <c r="G35" i="2"/>
  <c r="E35" i="2"/>
  <c r="J34" i="2"/>
  <c r="I34" i="2"/>
  <c r="G34" i="2"/>
  <c r="E34" i="2"/>
  <c r="J33" i="2"/>
  <c r="I33" i="2"/>
  <c r="G33" i="2"/>
  <c r="E33" i="2"/>
  <c r="J32" i="2"/>
  <c r="I32" i="2"/>
  <c r="G32" i="2"/>
  <c r="E32" i="2"/>
  <c r="J31" i="2"/>
  <c r="I31" i="2"/>
  <c r="G31" i="2"/>
  <c r="E31" i="2"/>
  <c r="J30" i="2"/>
  <c r="I30" i="2"/>
  <c r="G30" i="2"/>
  <c r="E30" i="2"/>
  <c r="J29" i="2"/>
  <c r="I29" i="2"/>
  <c r="G29" i="2"/>
  <c r="E29" i="2"/>
  <c r="J28" i="2"/>
  <c r="I28" i="2"/>
  <c r="G28" i="2"/>
  <c r="E28" i="2"/>
  <c r="J27" i="2"/>
  <c r="K27" i="2" s="1"/>
  <c r="I27" i="2"/>
  <c r="G27" i="2"/>
  <c r="E27" i="2"/>
  <c r="J26" i="2"/>
  <c r="K26" i="2" s="1"/>
  <c r="I26" i="2"/>
  <c r="G26" i="2"/>
  <c r="E26" i="2"/>
  <c r="J25" i="2"/>
  <c r="I25" i="2"/>
  <c r="G25" i="2"/>
  <c r="E25" i="2"/>
  <c r="J24" i="2"/>
  <c r="I24" i="2"/>
  <c r="G24" i="2"/>
  <c r="E24" i="2"/>
  <c r="J23" i="2"/>
  <c r="K23" i="2" s="1"/>
  <c r="I23" i="2"/>
  <c r="G23" i="2"/>
  <c r="E23" i="2"/>
  <c r="J22" i="2"/>
  <c r="K22" i="2" s="1"/>
  <c r="I22" i="2"/>
  <c r="G22" i="2"/>
  <c r="E22" i="2"/>
  <c r="J21" i="2"/>
  <c r="I21" i="2"/>
  <c r="G21" i="2"/>
  <c r="E21" i="2"/>
  <c r="J20" i="2"/>
  <c r="I20" i="2"/>
  <c r="G20" i="2"/>
  <c r="E20" i="2"/>
  <c r="J19" i="2"/>
  <c r="K19" i="2" s="1"/>
  <c r="I19" i="2"/>
  <c r="G19" i="2"/>
  <c r="E19" i="2"/>
  <c r="J18" i="2"/>
  <c r="K18" i="2" s="1"/>
  <c r="I18" i="2"/>
  <c r="G18" i="2"/>
  <c r="E18" i="2"/>
  <c r="J17" i="2"/>
  <c r="I17" i="2"/>
  <c r="G17" i="2"/>
  <c r="E17" i="2"/>
  <c r="J16" i="2"/>
  <c r="I16" i="2"/>
  <c r="G16" i="2"/>
  <c r="E16" i="2"/>
  <c r="J15" i="2"/>
  <c r="K15" i="2" s="1"/>
  <c r="I15" i="2"/>
  <c r="G15" i="2"/>
  <c r="E15" i="2"/>
  <c r="J14" i="2"/>
  <c r="K14" i="2" s="1"/>
  <c r="I14" i="2"/>
  <c r="G14" i="2"/>
  <c r="E14" i="2"/>
  <c r="J13" i="2"/>
  <c r="I13" i="2"/>
  <c r="G13" i="2"/>
  <c r="E13" i="2"/>
  <c r="J12" i="2"/>
  <c r="I12" i="2"/>
  <c r="G12" i="2"/>
  <c r="E12" i="2"/>
  <c r="J11" i="2"/>
  <c r="K11" i="2" s="1"/>
  <c r="I11" i="2"/>
  <c r="G11" i="2"/>
  <c r="E11" i="2"/>
  <c r="J10" i="2"/>
  <c r="K8" i="2" s="1"/>
  <c r="I10" i="2"/>
  <c r="G10" i="2"/>
  <c r="E10" i="2"/>
  <c r="K9" i="2"/>
  <c r="J9" i="2"/>
  <c r="I9" i="2"/>
  <c r="G9" i="2"/>
  <c r="L9" i="2" s="1"/>
  <c r="E9" i="2"/>
  <c r="N9" i="2" s="1"/>
  <c r="J8" i="2"/>
  <c r="K65" i="2" s="1"/>
  <c r="I8" i="2"/>
  <c r="G8" i="2"/>
  <c r="E8" i="2"/>
  <c r="G5" i="1"/>
  <c r="F3" i="1"/>
  <c r="F4" i="1" s="1"/>
  <c r="N18" i="2" l="1"/>
  <c r="L11" i="2"/>
  <c r="N11" i="2" s="1"/>
  <c r="L14" i="2"/>
  <c r="N14" i="2" s="1"/>
  <c r="L15" i="2"/>
  <c r="N15" i="2" s="1"/>
  <c r="L17" i="2"/>
  <c r="N17" i="2" s="1"/>
  <c r="L18" i="2"/>
  <c r="L19" i="2"/>
  <c r="N19" i="2" s="1"/>
  <c r="L21" i="2"/>
  <c r="N21" i="2" s="1"/>
  <c r="L22" i="2"/>
  <c r="N22" i="2" s="1"/>
  <c r="L23" i="2"/>
  <c r="N23" i="2" s="1"/>
  <c r="L25" i="2"/>
  <c r="N25" i="2" s="1"/>
  <c r="L26" i="2"/>
  <c r="N26" i="2" s="1"/>
  <c r="L40" i="2"/>
  <c r="P9" i="2"/>
  <c r="L8" i="2"/>
  <c r="N8" i="2"/>
  <c r="K25" i="2"/>
  <c r="K36" i="2"/>
  <c r="L36" i="2" s="1"/>
  <c r="L41" i="2"/>
  <c r="K42" i="2"/>
  <c r="K52" i="2"/>
  <c r="L52" i="2" s="1"/>
  <c r="K61" i="2"/>
  <c r="K69" i="2"/>
  <c r="L77" i="2"/>
  <c r="N77" i="2" s="1"/>
  <c r="K81" i="2"/>
  <c r="K10" i="2"/>
  <c r="L10" i="2" s="1"/>
  <c r="N10" i="2" s="1"/>
  <c r="K28" i="2"/>
  <c r="L28" i="2" s="1"/>
  <c r="N28" i="2" s="1"/>
  <c r="K31" i="2"/>
  <c r="L31" i="2" s="1"/>
  <c r="N31" i="2" s="1"/>
  <c r="K33" i="2"/>
  <c r="N36" i="2"/>
  <c r="K40" i="2"/>
  <c r="K46" i="2"/>
  <c r="L46" i="2" s="1"/>
  <c r="N46" i="2" s="1"/>
  <c r="K49" i="2"/>
  <c r="N52" i="2"/>
  <c r="K56" i="2"/>
  <c r="L56" i="2" s="1"/>
  <c r="N56" i="2" s="1"/>
  <c r="L61" i="2"/>
  <c r="K62" i="2"/>
  <c r="L62" i="2" s="1"/>
  <c r="N62" i="2" s="1"/>
  <c r="N8" i="3"/>
  <c r="K33" i="3"/>
  <c r="K43" i="3"/>
  <c r="L43" i="3" s="1"/>
  <c r="N43" i="3" s="1"/>
  <c r="K21" i="2"/>
  <c r="K29" i="2"/>
  <c r="L29" i="2" s="1"/>
  <c r="N29" i="2" s="1"/>
  <c r="K45" i="2"/>
  <c r="L45" i="2" s="1"/>
  <c r="N45" i="2" s="1"/>
  <c r="K58" i="2"/>
  <c r="N61" i="2"/>
  <c r="L76" i="2"/>
  <c r="K80" i="2"/>
  <c r="L80" i="2" s="1"/>
  <c r="N80" i="2" s="1"/>
  <c r="K76" i="2"/>
  <c r="K72" i="2"/>
  <c r="K79" i="2"/>
  <c r="K75" i="2"/>
  <c r="K71" i="2"/>
  <c r="K67" i="2"/>
  <c r="L67" i="2" s="1"/>
  <c r="N67" i="2" s="1"/>
  <c r="K77" i="2"/>
  <c r="K73" i="2"/>
  <c r="K68" i="2"/>
  <c r="L68" i="2" s="1"/>
  <c r="N68" i="2" s="1"/>
  <c r="K63" i="2"/>
  <c r="L63" i="2" s="1"/>
  <c r="N63" i="2" s="1"/>
  <c r="K59" i="2"/>
  <c r="L59" i="2" s="1"/>
  <c r="N59" i="2" s="1"/>
  <c r="K55" i="2"/>
  <c r="L55" i="2" s="1"/>
  <c r="N55" i="2" s="1"/>
  <c r="K51" i="2"/>
  <c r="L51" i="2" s="1"/>
  <c r="N51" i="2" s="1"/>
  <c r="K47" i="2"/>
  <c r="L47" i="2" s="1"/>
  <c r="N47" i="2" s="1"/>
  <c r="K43" i="2"/>
  <c r="L43" i="2" s="1"/>
  <c r="N43" i="2" s="1"/>
  <c r="K39" i="2"/>
  <c r="L39" i="2" s="1"/>
  <c r="N39" i="2" s="1"/>
  <c r="K35" i="2"/>
  <c r="L35" i="2" s="1"/>
  <c r="N35" i="2" s="1"/>
  <c r="K30" i="2"/>
  <c r="L30" i="2" s="1"/>
  <c r="N30" i="2" s="1"/>
  <c r="L33" i="2"/>
  <c r="N33" i="2" s="1"/>
  <c r="K34" i="2"/>
  <c r="L34" i="2" s="1"/>
  <c r="N34" i="2" s="1"/>
  <c r="N37" i="2"/>
  <c r="K37" i="2"/>
  <c r="N40" i="2"/>
  <c r="L42" i="2"/>
  <c r="N42" i="2" s="1"/>
  <c r="K44" i="2"/>
  <c r="L44" i="2" s="1"/>
  <c r="N44" i="2" s="1"/>
  <c r="L49" i="2"/>
  <c r="N49" i="2" s="1"/>
  <c r="K50" i="2"/>
  <c r="L50" i="2" s="1"/>
  <c r="N50" i="2" s="1"/>
  <c r="K53" i="2"/>
  <c r="L53" i="2" s="1"/>
  <c r="N53" i="2" s="1"/>
  <c r="L58" i="2"/>
  <c r="N58" i="2" s="1"/>
  <c r="K60" i="2"/>
  <c r="L60" i="2" s="1"/>
  <c r="N60" i="2" s="1"/>
  <c r="L65" i="2"/>
  <c r="N65" i="2" s="1"/>
  <c r="K66" i="2"/>
  <c r="L66" i="2" s="1"/>
  <c r="N66" i="2" s="1"/>
  <c r="L70" i="2"/>
  <c r="N70" i="2" s="1"/>
  <c r="K12" i="3"/>
  <c r="L12" i="3" s="1"/>
  <c r="N12" i="3" s="1"/>
  <c r="L38" i="3"/>
  <c r="K13" i="2"/>
  <c r="L13" i="2" s="1"/>
  <c r="N13" i="2" s="1"/>
  <c r="K17" i="2"/>
  <c r="N81" i="2"/>
  <c r="K12" i="2"/>
  <c r="L12" i="2" s="1"/>
  <c r="N12" i="2" s="1"/>
  <c r="K16" i="2"/>
  <c r="L16" i="2" s="1"/>
  <c r="N16" i="2" s="1"/>
  <c r="K20" i="2"/>
  <c r="L20" i="2" s="1"/>
  <c r="N20" i="2" s="1"/>
  <c r="K24" i="2"/>
  <c r="L24" i="2" s="1"/>
  <c r="N24" i="2" s="1"/>
  <c r="L27" i="2"/>
  <c r="N27" i="2" s="1"/>
  <c r="K32" i="2"/>
  <c r="L32" i="2" s="1"/>
  <c r="N32" i="2" s="1"/>
  <c r="L37" i="2"/>
  <c r="K38" i="2"/>
  <c r="L38" i="2" s="1"/>
  <c r="N38" i="2" s="1"/>
  <c r="N41" i="2"/>
  <c r="K41" i="2"/>
  <c r="K48" i="2"/>
  <c r="L48" i="2" s="1"/>
  <c r="N48" i="2" s="1"/>
  <c r="K54" i="2"/>
  <c r="L54" i="2" s="1"/>
  <c r="N54" i="2" s="1"/>
  <c r="K57" i="2"/>
  <c r="L57" i="2" s="1"/>
  <c r="N57" i="2" s="1"/>
  <c r="K64" i="2"/>
  <c r="L64" i="2" s="1"/>
  <c r="N64" i="2" s="1"/>
  <c r="L72" i="2"/>
  <c r="N72" i="2" s="1"/>
  <c r="K78" i="2"/>
  <c r="L78" i="2" s="1"/>
  <c r="N78" i="2" s="1"/>
  <c r="K17" i="3"/>
  <c r="L17" i="3" s="1"/>
  <c r="N17" i="3" s="1"/>
  <c r="L51" i="3"/>
  <c r="N51" i="3" s="1"/>
  <c r="L71" i="2"/>
  <c r="N71" i="2" s="1"/>
  <c r="L81" i="2"/>
  <c r="K82" i="2"/>
  <c r="L82" i="2" s="1"/>
  <c r="N82" i="2" s="1"/>
  <c r="K9" i="3"/>
  <c r="L16" i="3"/>
  <c r="N33" i="3"/>
  <c r="K46" i="3"/>
  <c r="K12" i="4"/>
  <c r="L33" i="4"/>
  <c r="L69" i="2"/>
  <c r="N69" i="2" s="1"/>
  <c r="K70" i="2"/>
  <c r="L75" i="2"/>
  <c r="N75" i="2" s="1"/>
  <c r="N76" i="2"/>
  <c r="K83" i="2"/>
  <c r="L83" i="2" s="1"/>
  <c r="N83" i="2" s="1"/>
  <c r="L9" i="3"/>
  <c r="N9" i="3" s="1"/>
  <c r="K10" i="3"/>
  <c r="L10" i="3" s="1"/>
  <c r="N10" i="3" s="1"/>
  <c r="K13" i="3"/>
  <c r="L13" i="3" s="1"/>
  <c r="N13" i="3" s="1"/>
  <c r="L44" i="3"/>
  <c r="N44" i="3" s="1"/>
  <c r="K49" i="3"/>
  <c r="L9" i="4"/>
  <c r="K28" i="4"/>
  <c r="L73" i="2"/>
  <c r="N73" i="2" s="1"/>
  <c r="K74" i="2"/>
  <c r="L74" i="2" s="1"/>
  <c r="N74" i="2" s="1"/>
  <c r="L79" i="2"/>
  <c r="N79" i="2" s="1"/>
  <c r="K53" i="3"/>
  <c r="K11" i="3"/>
  <c r="L11" i="3" s="1"/>
  <c r="N11" i="3" s="1"/>
  <c r="K14" i="3"/>
  <c r="L22" i="3"/>
  <c r="N22" i="3" s="1"/>
  <c r="K27" i="3"/>
  <c r="L48" i="3"/>
  <c r="N48" i="3" s="1"/>
  <c r="K18" i="4"/>
  <c r="K31" i="4"/>
  <c r="L14" i="3"/>
  <c r="N14" i="3" s="1"/>
  <c r="K15" i="3"/>
  <c r="K18" i="3"/>
  <c r="K21" i="3"/>
  <c r="L26" i="3"/>
  <c r="N26" i="3" s="1"/>
  <c r="N30" i="3"/>
  <c r="K31" i="3"/>
  <c r="L33" i="3"/>
  <c r="K34" i="3"/>
  <c r="L34" i="3" s="1"/>
  <c r="N34" i="3" s="1"/>
  <c r="N37" i="3"/>
  <c r="K37" i="3"/>
  <c r="L42" i="3"/>
  <c r="N42" i="3" s="1"/>
  <c r="K47" i="3"/>
  <c r="L49" i="3"/>
  <c r="N49" i="3" s="1"/>
  <c r="K50" i="3"/>
  <c r="N9" i="4"/>
  <c r="K16" i="4"/>
  <c r="L18" i="4"/>
  <c r="N18" i="4" s="1"/>
  <c r="K19" i="4"/>
  <c r="K22" i="4"/>
  <c r="L24" i="4"/>
  <c r="N24" i="4" s="1"/>
  <c r="K32" i="4"/>
  <c r="K52" i="3"/>
  <c r="L52" i="3" s="1"/>
  <c r="N52" i="3" s="1"/>
  <c r="K48" i="3"/>
  <c r="K44" i="3"/>
  <c r="K40" i="3"/>
  <c r="L40" i="3" s="1"/>
  <c r="N40" i="3" s="1"/>
  <c r="K36" i="3"/>
  <c r="L36" i="3" s="1"/>
  <c r="N36" i="3" s="1"/>
  <c r="K32" i="3"/>
  <c r="L32" i="3" s="1"/>
  <c r="N32" i="3" s="1"/>
  <c r="K28" i="3"/>
  <c r="L28" i="3" s="1"/>
  <c r="N28" i="3" s="1"/>
  <c r="K24" i="3"/>
  <c r="L24" i="3" s="1"/>
  <c r="N24" i="3" s="1"/>
  <c r="K20" i="3"/>
  <c r="L20" i="3" s="1"/>
  <c r="N20" i="3" s="1"/>
  <c r="K16" i="3"/>
  <c r="N18" i="3"/>
  <c r="K19" i="3"/>
  <c r="L19" i="3" s="1"/>
  <c r="N19" i="3" s="1"/>
  <c r="L21" i="3"/>
  <c r="N21" i="3" s="1"/>
  <c r="K22" i="3"/>
  <c r="K25" i="3"/>
  <c r="L27" i="3"/>
  <c r="N27" i="3" s="1"/>
  <c r="L30" i="3"/>
  <c r="K35" i="3"/>
  <c r="L35" i="3" s="1"/>
  <c r="N35" i="3" s="1"/>
  <c r="L37" i="3"/>
  <c r="K38" i="3"/>
  <c r="K41" i="3"/>
  <c r="L41" i="3" s="1"/>
  <c r="N41" i="3" s="1"/>
  <c r="L46" i="3"/>
  <c r="N46" i="3" s="1"/>
  <c r="K51" i="3"/>
  <c r="L53" i="3"/>
  <c r="N53" i="3" s="1"/>
  <c r="K54" i="3"/>
  <c r="L54" i="3" s="1"/>
  <c r="N54" i="3" s="1"/>
  <c r="N10" i="4"/>
  <c r="K10" i="4"/>
  <c r="L12" i="4"/>
  <c r="N12" i="4" s="1"/>
  <c r="L15" i="4"/>
  <c r="N15" i="4" s="1"/>
  <c r="K20" i="4"/>
  <c r="L20" i="4" s="1"/>
  <c r="N20" i="4" s="1"/>
  <c r="L22" i="4"/>
  <c r="N22" i="4" s="1"/>
  <c r="K23" i="4"/>
  <c r="L23" i="4" s="1"/>
  <c r="N23" i="4" s="1"/>
  <c r="L28" i="4"/>
  <c r="N28" i="4" s="1"/>
  <c r="L31" i="4"/>
  <c r="N31" i="4" s="1"/>
  <c r="K33" i="4"/>
  <c r="K8" i="3"/>
  <c r="L8" i="3" s="1"/>
  <c r="L15" i="3"/>
  <c r="N15" i="3" s="1"/>
  <c r="N16" i="3"/>
  <c r="L18" i="3"/>
  <c r="K23" i="3"/>
  <c r="L23" i="3" s="1"/>
  <c r="N23" i="3" s="1"/>
  <c r="L25" i="3"/>
  <c r="N25" i="3" s="1"/>
  <c r="K26" i="3"/>
  <c r="K29" i="3"/>
  <c r="L29" i="3" s="1"/>
  <c r="N29" i="3" s="1"/>
  <c r="L31" i="3"/>
  <c r="N31" i="3" s="1"/>
  <c r="N38" i="3"/>
  <c r="K39" i="3"/>
  <c r="L39" i="3" s="1"/>
  <c r="N39" i="3" s="1"/>
  <c r="K42" i="3"/>
  <c r="K45" i="3"/>
  <c r="L45" i="3" s="1"/>
  <c r="N45" i="3" s="1"/>
  <c r="L47" i="3"/>
  <c r="N47" i="3" s="1"/>
  <c r="L50" i="3"/>
  <c r="N50" i="3" s="1"/>
  <c r="K29" i="4"/>
  <c r="L29" i="4" s="1"/>
  <c r="N29" i="4" s="1"/>
  <c r="L10" i="4"/>
  <c r="K11" i="4"/>
  <c r="L11" i="4" s="1"/>
  <c r="N11" i="4" s="1"/>
  <c r="K14" i="4"/>
  <c r="L14" i="4" s="1"/>
  <c r="N14" i="4" s="1"/>
  <c r="L16" i="4"/>
  <c r="N16" i="4" s="1"/>
  <c r="L19" i="4"/>
  <c r="N19" i="4" s="1"/>
  <c r="K24" i="4"/>
  <c r="L26" i="4"/>
  <c r="N26" i="4" s="1"/>
  <c r="K27" i="4"/>
  <c r="L27" i="4" s="1"/>
  <c r="N27" i="4" s="1"/>
  <c r="K30" i="4"/>
  <c r="L30" i="4" s="1"/>
  <c r="N30" i="4" s="1"/>
  <c r="L32" i="4"/>
  <c r="N32" i="4" s="1"/>
  <c r="N33" i="4"/>
  <c r="K8" i="4"/>
  <c r="L8" i="4" s="1"/>
  <c r="N8" i="4" s="1"/>
  <c r="K9" i="4"/>
  <c r="K13" i="4"/>
  <c r="L13" i="4" s="1"/>
  <c r="N13" i="4" s="1"/>
  <c r="K17" i="4"/>
  <c r="L17" i="4" s="1"/>
  <c r="N17" i="4" s="1"/>
  <c r="K21" i="4"/>
  <c r="L21" i="4" s="1"/>
  <c r="N21" i="4" s="1"/>
  <c r="K25" i="4"/>
  <c r="L25" i="4" s="1"/>
  <c r="N25" i="4" s="1"/>
  <c r="P8" i="4" l="1"/>
  <c r="O8" i="4"/>
  <c r="O29" i="3"/>
  <c r="P29" i="3"/>
  <c r="O22" i="4"/>
  <c r="P22" i="4"/>
  <c r="P13" i="3"/>
  <c r="O13" i="3"/>
  <c r="P72" i="2"/>
  <c r="O72" i="2"/>
  <c r="P48" i="2"/>
  <c r="O48" i="2"/>
  <c r="P44" i="2"/>
  <c r="O44" i="2"/>
  <c r="P51" i="2"/>
  <c r="O51" i="2"/>
  <c r="P43" i="3"/>
  <c r="O43" i="3"/>
  <c r="P46" i="2"/>
  <c r="O46" i="2"/>
  <c r="O77" i="2"/>
  <c r="P77" i="2"/>
  <c r="P17" i="4"/>
  <c r="O17" i="4"/>
  <c r="O26" i="4"/>
  <c r="P26" i="4"/>
  <c r="O14" i="4"/>
  <c r="P14" i="4"/>
  <c r="P50" i="3"/>
  <c r="O50" i="3"/>
  <c r="P39" i="3"/>
  <c r="O39" i="3"/>
  <c r="P31" i="4"/>
  <c r="O31" i="4"/>
  <c r="P20" i="4"/>
  <c r="O20" i="4"/>
  <c r="P46" i="3"/>
  <c r="O46" i="3"/>
  <c r="P35" i="3"/>
  <c r="O35" i="3"/>
  <c r="P32" i="3"/>
  <c r="O32" i="3"/>
  <c r="P42" i="3"/>
  <c r="O42" i="3"/>
  <c r="P22" i="3"/>
  <c r="O22" i="3"/>
  <c r="P10" i="3"/>
  <c r="O10" i="3"/>
  <c r="P64" i="2"/>
  <c r="O64" i="2"/>
  <c r="P32" i="2"/>
  <c r="O32" i="2"/>
  <c r="P16" i="2"/>
  <c r="O16" i="2"/>
  <c r="O13" i="2"/>
  <c r="P13" i="2"/>
  <c r="P66" i="2"/>
  <c r="O66" i="2"/>
  <c r="O53" i="2"/>
  <c r="P53" i="2"/>
  <c r="P34" i="2"/>
  <c r="O34" i="2"/>
  <c r="P39" i="2"/>
  <c r="O39" i="2"/>
  <c r="P55" i="2"/>
  <c r="O55" i="2"/>
  <c r="P80" i="2"/>
  <c r="O80" i="2"/>
  <c r="O45" i="2"/>
  <c r="P45" i="2"/>
  <c r="P56" i="2"/>
  <c r="O56" i="2"/>
  <c r="P28" i="2"/>
  <c r="O28" i="2"/>
  <c r="O9" i="2"/>
  <c r="P21" i="4"/>
  <c r="O21" i="4"/>
  <c r="P29" i="4"/>
  <c r="O29" i="4"/>
  <c r="P34" i="3"/>
  <c r="O34" i="3"/>
  <c r="P14" i="3"/>
  <c r="O14" i="3"/>
  <c r="P20" i="2"/>
  <c r="O20" i="2"/>
  <c r="P35" i="2"/>
  <c r="O35" i="2"/>
  <c r="O68" i="2"/>
  <c r="P68" i="2"/>
  <c r="O31" i="2"/>
  <c r="P31" i="2"/>
  <c r="O25" i="2"/>
  <c r="P25" i="2"/>
  <c r="O14" i="2"/>
  <c r="P14" i="2"/>
  <c r="P13" i="4"/>
  <c r="O13" i="4"/>
  <c r="P11" i="4"/>
  <c r="O11" i="4"/>
  <c r="O25" i="3"/>
  <c r="P25" i="3"/>
  <c r="P15" i="4"/>
  <c r="O15" i="4"/>
  <c r="P54" i="3"/>
  <c r="O54" i="3"/>
  <c r="O41" i="3"/>
  <c r="P41" i="3"/>
  <c r="O21" i="3"/>
  <c r="P21" i="3"/>
  <c r="P20" i="3"/>
  <c r="O20" i="3"/>
  <c r="P36" i="3"/>
  <c r="O36" i="3"/>
  <c r="P52" i="3"/>
  <c r="O52" i="3"/>
  <c r="P74" i="2"/>
  <c r="O74" i="2"/>
  <c r="O9" i="3"/>
  <c r="P9" i="3"/>
  <c r="P82" i="2"/>
  <c r="O82" i="2"/>
  <c r="O17" i="3"/>
  <c r="P17" i="3"/>
  <c r="O57" i="2"/>
  <c r="P57" i="2"/>
  <c r="P12" i="2"/>
  <c r="O12" i="2"/>
  <c r="O65" i="2"/>
  <c r="P65" i="2"/>
  <c r="P50" i="2"/>
  <c r="O50" i="2"/>
  <c r="O33" i="2"/>
  <c r="P33" i="2"/>
  <c r="P43" i="2"/>
  <c r="O43" i="2"/>
  <c r="P59" i="2"/>
  <c r="O59" i="2"/>
  <c r="O29" i="2"/>
  <c r="P29" i="2"/>
  <c r="O10" i="2"/>
  <c r="P10" i="2"/>
  <c r="O17" i="2"/>
  <c r="P17" i="2"/>
  <c r="P27" i="4"/>
  <c r="O27" i="4"/>
  <c r="P28" i="3"/>
  <c r="O28" i="3"/>
  <c r="P26" i="3"/>
  <c r="O26" i="3"/>
  <c r="P25" i="4"/>
  <c r="O25" i="4"/>
  <c r="O30" i="4"/>
  <c r="P30" i="4"/>
  <c r="P19" i="4"/>
  <c r="O19" i="4"/>
  <c r="O45" i="3"/>
  <c r="P45" i="3"/>
  <c r="P23" i="3"/>
  <c r="O23" i="3"/>
  <c r="P23" i="4"/>
  <c r="O23" i="4"/>
  <c r="O53" i="3"/>
  <c r="P53" i="3"/>
  <c r="P19" i="3"/>
  <c r="O19" i="3"/>
  <c r="P24" i="3"/>
  <c r="O24" i="3"/>
  <c r="P40" i="3"/>
  <c r="O40" i="3"/>
  <c r="O18" i="4"/>
  <c r="P18" i="4"/>
  <c r="O49" i="3"/>
  <c r="P49" i="3"/>
  <c r="P48" i="3"/>
  <c r="O48" i="3"/>
  <c r="P11" i="3"/>
  <c r="O11" i="3"/>
  <c r="O73" i="2"/>
  <c r="P73" i="2"/>
  <c r="P44" i="3"/>
  <c r="O44" i="3"/>
  <c r="P83" i="2"/>
  <c r="O83" i="2"/>
  <c r="O69" i="2"/>
  <c r="P69" i="2"/>
  <c r="P78" i="2"/>
  <c r="O78" i="2"/>
  <c r="P54" i="2"/>
  <c r="O54" i="2"/>
  <c r="P38" i="2"/>
  <c r="O38" i="2"/>
  <c r="P24" i="2"/>
  <c r="O24" i="2"/>
  <c r="P12" i="3"/>
  <c r="O12" i="3"/>
  <c r="P60" i="2"/>
  <c r="O60" i="2"/>
  <c r="O49" i="2"/>
  <c r="P49" i="2"/>
  <c r="P30" i="2"/>
  <c r="O30" i="2"/>
  <c r="P47" i="2"/>
  <c r="O47" i="2"/>
  <c r="P63" i="2"/>
  <c r="O63" i="2"/>
  <c r="P67" i="2"/>
  <c r="O67" i="2"/>
  <c r="P62" i="2"/>
  <c r="O62" i="2"/>
  <c r="O21" i="2"/>
  <c r="P21" i="2"/>
  <c r="P16" i="3"/>
  <c r="O16" i="3"/>
  <c r="O10" i="4"/>
  <c r="P10" i="4"/>
  <c r="P27" i="3"/>
  <c r="O27" i="3"/>
  <c r="O37" i="3"/>
  <c r="P37" i="3"/>
  <c r="P30" i="3"/>
  <c r="O30" i="3"/>
  <c r="P75" i="2"/>
  <c r="O75" i="2"/>
  <c r="O33" i="3"/>
  <c r="P33" i="3"/>
  <c r="P51" i="3"/>
  <c r="O51" i="3"/>
  <c r="O41" i="2"/>
  <c r="P41" i="2"/>
  <c r="P27" i="2"/>
  <c r="O27" i="2"/>
  <c r="P70" i="2"/>
  <c r="O70" i="2"/>
  <c r="P58" i="2"/>
  <c r="O58" i="2"/>
  <c r="P42" i="2"/>
  <c r="O42" i="2"/>
  <c r="O37" i="2"/>
  <c r="P37" i="2"/>
  <c r="P26" i="2"/>
  <c r="O26" i="2"/>
  <c r="O22" i="2"/>
  <c r="P22" i="2"/>
  <c r="P33" i="4"/>
  <c r="O33" i="4"/>
  <c r="P31" i="3"/>
  <c r="O31" i="3"/>
  <c r="P32" i="4"/>
  <c r="O32" i="4"/>
  <c r="P38" i="3"/>
  <c r="O38" i="3"/>
  <c r="P15" i="3"/>
  <c r="O15" i="3"/>
  <c r="P71" i="2"/>
  <c r="O71" i="2"/>
  <c r="O81" i="2"/>
  <c r="P81" i="2"/>
  <c r="P40" i="2"/>
  <c r="O40" i="2"/>
  <c r="P8" i="3"/>
  <c r="O8" i="3"/>
  <c r="P36" i="2"/>
  <c r="O36" i="2"/>
  <c r="P18" i="3"/>
  <c r="O18" i="3"/>
  <c r="P79" i="2"/>
  <c r="O79" i="2"/>
  <c r="O61" i="2"/>
  <c r="P61" i="2"/>
  <c r="P24" i="4"/>
  <c r="O24" i="4"/>
  <c r="P9" i="4"/>
  <c r="O9" i="4"/>
  <c r="P52" i="2"/>
  <c r="O52" i="2"/>
  <c r="P8" i="2"/>
  <c r="O8" i="2"/>
  <c r="P16" i="4"/>
  <c r="O16" i="4"/>
  <c r="P28" i="4"/>
  <c r="O28" i="4"/>
  <c r="P12" i="4"/>
  <c r="O12" i="4"/>
  <c r="P47" i="3"/>
  <c r="O47" i="3"/>
  <c r="P76" i="2"/>
  <c r="O76" i="2"/>
  <c r="P23" i="2"/>
  <c r="O23" i="2"/>
  <c r="P19" i="2"/>
  <c r="O19" i="2"/>
  <c r="P15" i="2"/>
  <c r="O15" i="2"/>
  <c r="P11" i="2"/>
  <c r="O11" i="2"/>
  <c r="O18" i="2"/>
  <c r="P18" i="2"/>
  <c r="I4" i="1"/>
  <c r="J3" i="1"/>
  <c r="J2" i="1"/>
  <c r="I3" i="1"/>
  <c r="I2" i="1"/>
  <c r="J4" i="1"/>
  <c r="H2" i="1" l="1"/>
  <c r="H4" i="1"/>
  <c r="H3" i="1"/>
  <c r="J5" i="1" l="1"/>
  <c r="H5" i="1"/>
  <c r="I5" i="1"/>
</calcChain>
</file>

<file path=xl/sharedStrings.xml><?xml version="1.0" encoding="utf-8"?>
<sst xmlns="http://schemas.openxmlformats.org/spreadsheetml/2006/main" count="229" uniqueCount="127">
  <si>
    <t>CALIDAD JURÍDICA</t>
  </si>
  <si>
    <t>ESTAMENTO</t>
  </si>
  <si>
    <t>CARGO</t>
  </si>
  <si>
    <t>Prefijo</t>
  </si>
  <si>
    <t>Columna</t>
  </si>
  <si>
    <t>GRADO</t>
  </si>
  <si>
    <t>Nº DE VACANTES</t>
  </si>
  <si>
    <t>POSTULACIONES</t>
  </si>
  <si>
    <t>IDONEOS</t>
  </si>
  <si>
    <t>NO IDONEOS</t>
  </si>
  <si>
    <t>PLANTA</t>
  </si>
  <si>
    <t>PROFESIONALES</t>
  </si>
  <si>
    <t>PROFESIONAL</t>
  </si>
  <si>
    <t>P</t>
  </si>
  <si>
    <t>RESULTADOS PRELIMINARES CONCURSO INTERNO DE ENCASILLAMIENTO</t>
  </si>
  <si>
    <t>CONVOCATORIA 2025</t>
  </si>
  <si>
    <t>Estamento: Profesional</t>
  </si>
  <si>
    <t>GRADO: 8° E.U.S.</t>
  </si>
  <si>
    <t>ID</t>
  </si>
  <si>
    <t>Conocimientos Especificos</t>
  </si>
  <si>
    <t>Capacitación Pertinente</t>
  </si>
  <si>
    <t>Puntaje Desempeño</t>
  </si>
  <si>
    <t>Evaluación Desempeño</t>
  </si>
  <si>
    <t>Días - Antigüedad en el Servicio</t>
  </si>
  <si>
    <t>Antigüedad en el Servicio</t>
  </si>
  <si>
    <t>Días - Antigüedad en el Estamento</t>
  </si>
  <si>
    <t>Antigüedad en el Estamento</t>
  </si>
  <si>
    <t>Días - Antigüedad en otros Estamentos</t>
  </si>
  <si>
    <t>Antigüedad en otros Estamentos</t>
  </si>
  <si>
    <t>Experiencia Calificada</t>
  </si>
  <si>
    <t>Aptitud para el Cargo</t>
  </si>
  <si>
    <t>Puntaje Total</t>
  </si>
  <si>
    <t>Ranking</t>
  </si>
  <si>
    <t>Postulante Idoneo</t>
  </si>
  <si>
    <t>IV//00351</t>
  </si>
  <si>
    <t>IV//001008</t>
  </si>
  <si>
    <t>IV//00523</t>
  </si>
  <si>
    <t>IV//00141</t>
  </si>
  <si>
    <t>IV//00453</t>
  </si>
  <si>
    <t>IV//00835</t>
  </si>
  <si>
    <t>IV//00841</t>
  </si>
  <si>
    <t>IV//00412</t>
  </si>
  <si>
    <t>IV//00855</t>
  </si>
  <si>
    <t>IV//00576</t>
  </si>
  <si>
    <t>IV//00393</t>
  </si>
  <si>
    <t>IV//00571</t>
  </si>
  <si>
    <t>IV//001054</t>
  </si>
  <si>
    <t>IV//00198</t>
  </si>
  <si>
    <t>IV//00374</t>
  </si>
  <si>
    <t>IV//00909</t>
  </si>
  <si>
    <t>IV//00975</t>
  </si>
  <si>
    <t>IV//00531</t>
  </si>
  <si>
    <t>IV//00268</t>
  </si>
  <si>
    <t>IV//00834</t>
  </si>
  <si>
    <t>IV//00685</t>
  </si>
  <si>
    <t>IV//00357</t>
  </si>
  <si>
    <t>IV//00829</t>
  </si>
  <si>
    <t>IV//00946</t>
  </si>
  <si>
    <t>IV//00345</t>
  </si>
  <si>
    <t>IV//00854</t>
  </si>
  <si>
    <t>IV//00538</t>
  </si>
  <si>
    <t>IV//00132</t>
  </si>
  <si>
    <t>IV//00116</t>
  </si>
  <si>
    <t>IV//00127</t>
  </si>
  <si>
    <t>IV//00713</t>
  </si>
  <si>
    <t>IV//001119</t>
  </si>
  <si>
    <t>IV//00424</t>
  </si>
  <si>
    <t>IV//00655</t>
  </si>
  <si>
    <t>IV//00957</t>
  </si>
  <si>
    <t>IV//001183</t>
  </si>
  <si>
    <t>IV//00595</t>
  </si>
  <si>
    <t>IV//001268</t>
  </si>
  <si>
    <t>IV//001221</t>
  </si>
  <si>
    <t>IV//00231</t>
  </si>
  <si>
    <t>IV//001118</t>
  </si>
  <si>
    <t>IV//00151</t>
  </si>
  <si>
    <t>IV//00830</t>
  </si>
  <si>
    <t>IV//00895</t>
  </si>
  <si>
    <t>IV//00653</t>
  </si>
  <si>
    <t>IV//001081</t>
  </si>
  <si>
    <t>IV//001125</t>
  </si>
  <si>
    <t>IV//00613</t>
  </si>
  <si>
    <t>IV//00220</t>
  </si>
  <si>
    <t>IV//001079</t>
  </si>
  <si>
    <t>IV//00986</t>
  </si>
  <si>
    <t>IV//00978</t>
  </si>
  <si>
    <t>IV//00815</t>
  </si>
  <si>
    <t>IV//00643</t>
  </si>
  <si>
    <t>IV//0075</t>
  </si>
  <si>
    <t>IV//001204</t>
  </si>
  <si>
    <t>IV//00459</t>
  </si>
  <si>
    <t>IV//001045</t>
  </si>
  <si>
    <t>IV//00961</t>
  </si>
  <si>
    <t>IV//00297</t>
  </si>
  <si>
    <t>IV//00800</t>
  </si>
  <si>
    <t>IV//00508</t>
  </si>
  <si>
    <t>IV//00179</t>
  </si>
  <si>
    <t>IV//00740</t>
  </si>
  <si>
    <t>IV//00896</t>
  </si>
  <si>
    <t>IV//001034</t>
  </si>
  <si>
    <t>IV//00445</t>
  </si>
  <si>
    <t>IV//00722</t>
  </si>
  <si>
    <t>IV//00365</t>
  </si>
  <si>
    <t>IV//001021</t>
  </si>
  <si>
    <t>IV//00532</t>
  </si>
  <si>
    <t>IV//00135</t>
  </si>
  <si>
    <t>IV//00976</t>
  </si>
  <si>
    <t>IV//00996</t>
  </si>
  <si>
    <t>IV//00169</t>
  </si>
  <si>
    <t>IV//001051</t>
  </si>
  <si>
    <t>GRADO: 7° E.U.S.</t>
  </si>
  <si>
    <t>IV//00492</t>
  </si>
  <si>
    <t>IV//00822</t>
  </si>
  <si>
    <t>IV//00336</t>
  </si>
  <si>
    <t>IV//001121</t>
  </si>
  <si>
    <t>IV//00507</t>
  </si>
  <si>
    <t>IV//001243</t>
  </si>
  <si>
    <t>IV//00920</t>
  </si>
  <si>
    <t>IV//00490</t>
  </si>
  <si>
    <t>IV//001109</t>
  </si>
  <si>
    <t>IV//00791</t>
  </si>
  <si>
    <t>IV//001058</t>
  </si>
  <si>
    <t>IV//0055</t>
  </si>
  <si>
    <t>IV//001283</t>
  </si>
  <si>
    <t>IV//00670</t>
  </si>
  <si>
    <t>GRADO: 6° E.U.S.</t>
  </si>
  <si>
    <t>IV//001202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</si>
</sst>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0\°"/>
    <numFmt numFmtId="165" formatCode="_ * #,##0.00_ ;_ * \-#,##0.00_ ;_ * &quot;-&quot;_ ;_ @_ 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1" applyNumberFormat="1" applyFont="1"/>
    <xf numFmtId="9" fontId="8" fillId="3" borderId="7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9" fillId="0" borderId="8" xfId="0" applyFont="1" applyBorder="1"/>
    <xf numFmtId="0" fontId="9" fillId="4" borderId="8" xfId="0" applyFont="1" applyFill="1" applyBorder="1"/>
    <xf numFmtId="3" fontId="9" fillId="0" borderId="8" xfId="0" applyNumberFormat="1" applyFont="1" applyBorder="1" applyAlignment="1">
      <alignment horizontal="center"/>
    </xf>
    <xf numFmtId="166" fontId="9" fillId="0" borderId="8" xfId="0" applyNumberFormat="1" applyFont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65" fontId="10" fillId="5" borderId="8" xfId="1" applyNumberFormat="1" applyFont="1" applyFill="1" applyBorder="1"/>
    <xf numFmtId="166" fontId="10" fillId="5" borderId="8" xfId="0" applyNumberFormat="1" applyFont="1" applyFill="1" applyBorder="1" applyAlignment="1">
      <alignment horizontal="center"/>
    </xf>
    <xf numFmtId="165" fontId="2" fillId="5" borderId="0" xfId="1" applyNumberFormat="1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4" borderId="0" xfId="0" applyNumberFormat="1" applyFill="1"/>
    <xf numFmtId="2" fontId="0" fillId="0" borderId="0" xfId="0" applyNumberForma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-0.499984740745262"/>
  </sheetPr>
  <dimension ref="A1:J5"/>
  <sheetViews>
    <sheetView workbookViewId="0">
      <selection activeCell="H14" sqref="H14"/>
    </sheetView>
  </sheetViews>
  <sheetFormatPr baseColWidth="10" defaultRowHeight="15" x14ac:dyDescent="0.25"/>
  <cols>
    <col min="2" max="2" width="19.7109375" customWidth="1"/>
    <col min="3" max="3" width="16" customWidth="1"/>
    <col min="4" max="5" width="11.42578125" hidden="1" customWidth="1"/>
    <col min="8" max="8" width="15.7109375" customWidth="1"/>
  </cols>
  <sheetData>
    <row r="1" spans="1:1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5" t="s">
        <v>10</v>
      </c>
      <c r="B2" s="25" t="s">
        <v>11</v>
      </c>
      <c r="C2" s="25" t="s">
        <v>12</v>
      </c>
      <c r="D2" s="2" t="s">
        <v>13</v>
      </c>
      <c r="E2" s="2" t="s">
        <v>13</v>
      </c>
      <c r="F2" s="3">
        <v>6</v>
      </c>
      <c r="G2" s="2">
        <v>5</v>
      </c>
      <c r="H2" s="4">
        <f ca="1">+I2+J2</f>
        <v>26</v>
      </c>
      <c r="I2" s="4">
        <f ca="1">IFERROR(
  COUNTIF(
    INDIRECT("'"&amp;$D2&amp;$F2&amp;"'!"&amp;$E2&amp;":"&amp;$E2),
    "*SI*"
  ),
  0
)</f>
        <v>21</v>
      </c>
      <c r="J2" s="4">
        <f ca="1">IFERROR(
  COUNTIF(
    INDIRECT("'"&amp;$D2&amp;$F2&amp;"'!"&amp;$E2&amp;":"&amp;$E2),
    "*NO*"
  ),
  0
)</f>
        <v>5</v>
      </c>
    </row>
    <row r="3" spans="1:10" x14ac:dyDescent="0.25">
      <c r="A3" s="26"/>
      <c r="B3" s="26"/>
      <c r="C3" s="26"/>
      <c r="D3" s="5" t="s">
        <v>13</v>
      </c>
      <c r="E3" s="5" t="s">
        <v>13</v>
      </c>
      <c r="F3" s="6">
        <f>+F2+1</f>
        <v>7</v>
      </c>
      <c r="G3" s="5">
        <v>5</v>
      </c>
      <c r="H3" s="7">
        <f t="shared" ref="H3:H4" ca="1" si="0">+I3+J3</f>
        <v>47</v>
      </c>
      <c r="I3" s="7">
        <f t="shared" ref="I3:I4" ca="1" si="1">IFERROR(
  COUNTIF(
    INDIRECT("'"&amp;$D3&amp;$F3&amp;"'!"&amp;$E3&amp;":"&amp;$E3),
    "*SI*"
  ),
  0
)</f>
        <v>35</v>
      </c>
      <c r="J3" s="7">
        <f t="shared" ref="J3:J4" ca="1" si="2">IFERROR(
  COUNTIF(
    INDIRECT("'"&amp;$D3&amp;$F3&amp;"'!"&amp;$E3&amp;":"&amp;$E3),
    "*NO*"
  ),
  0
)</f>
        <v>12</v>
      </c>
    </row>
    <row r="4" spans="1:10" x14ac:dyDescent="0.25">
      <c r="A4" s="26"/>
      <c r="B4" s="26"/>
      <c r="C4" s="26"/>
      <c r="D4" s="5" t="s">
        <v>13</v>
      </c>
      <c r="E4" s="5" t="s">
        <v>13</v>
      </c>
      <c r="F4" s="6">
        <f t="shared" ref="F4" si="3">+F3+1</f>
        <v>8</v>
      </c>
      <c r="G4" s="22">
        <v>11</v>
      </c>
      <c r="H4" s="23">
        <f t="shared" ca="1" si="0"/>
        <v>76</v>
      </c>
      <c r="I4" s="23">
        <f t="shared" ca="1" si="1"/>
        <v>50</v>
      </c>
      <c r="J4" s="23">
        <f t="shared" ca="1" si="2"/>
        <v>26</v>
      </c>
    </row>
    <row r="5" spans="1:10" x14ac:dyDescent="0.25">
      <c r="A5" s="27" t="s">
        <v>11</v>
      </c>
      <c r="B5" s="28"/>
      <c r="C5" s="28"/>
      <c r="D5" s="28"/>
      <c r="E5" s="28"/>
      <c r="F5" s="29"/>
      <c r="G5" s="24">
        <f>+SUM(G2:G4)</f>
        <v>21</v>
      </c>
      <c r="H5" s="24">
        <f ca="1">+SUM(H2:H4)</f>
        <v>149</v>
      </c>
      <c r="I5" s="24">
        <f ca="1">+SUM(I2:I4)</f>
        <v>106</v>
      </c>
      <c r="J5" s="24">
        <f ca="1">+SUM(J2:J4)</f>
        <v>43</v>
      </c>
    </row>
  </sheetData>
  <sheetProtection algorithmName="SHA-512" hashValue="3UI2Mw11nZAa3g3+dHXYY9H4LL6wZb4yW8Rpsy5iShq0H0KRFvynuRcpZzR2Sexgd/OkYbUsFYNd6vKNTCE+YA==" saltValue="Q7a2Ps0CEubU2vh4XU18oQ==" spinCount="100000" sheet="1" objects="1" scenarios="1" selectLockedCells="1" selectUnlockedCells="1"/>
  <mergeCells count="4">
    <mergeCell ref="A2:A4"/>
    <mergeCell ref="B2:B4"/>
    <mergeCell ref="C2:C4"/>
    <mergeCell ref="A5:F5"/>
  </mergeCells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0.59999389629810485"/>
  </sheetPr>
  <dimension ref="A1:P83"/>
  <sheetViews>
    <sheetView showGridLines="0" topLeftCell="I6" zoomScale="80" zoomScaleNormal="80" workbookViewId="0">
      <selection activeCell="N8" sqref="N8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6" width="38.42578125" bestFit="1" customWidth="1"/>
    <col min="7" max="7" width="32.28515625" bestFit="1" customWidth="1"/>
    <col min="8" max="8" width="41.28515625" bestFit="1" customWidth="1"/>
    <col min="9" max="9" width="35.140625" bestFit="1" customWidth="1"/>
    <col min="10" max="10" width="46.28515625" bestFit="1" customWidth="1"/>
    <col min="11" max="11" width="40.140625" bestFit="1" customWidth="1"/>
    <col min="12" max="12" width="25.28515625" style="8" bestFit="1" customWidth="1"/>
    <col min="13" max="13" width="25" style="8" bestFit="1" customWidth="1"/>
    <col min="14" max="14" width="16.7109375" style="9" bestFit="1" customWidth="1"/>
    <col min="15" max="15" width="14.85546875" bestFit="1" customWidth="1"/>
    <col min="16" max="16" width="19.140625" customWidth="1"/>
  </cols>
  <sheetData>
    <row r="1" spans="1:16" x14ac:dyDescent="0.25">
      <c r="A1" s="30" t="s">
        <v>14</v>
      </c>
      <c r="B1" s="30"/>
      <c r="C1" s="30"/>
      <c r="D1" s="30"/>
    </row>
    <row r="2" spans="1:16" x14ac:dyDescent="0.25">
      <c r="A2" s="30" t="s">
        <v>15</v>
      </c>
      <c r="B2" s="30"/>
      <c r="C2" s="30"/>
      <c r="D2" s="30"/>
    </row>
    <row r="3" spans="1:16" x14ac:dyDescent="0.25">
      <c r="A3" s="30" t="s">
        <v>16</v>
      </c>
      <c r="B3" s="30"/>
      <c r="C3" s="30"/>
      <c r="D3" s="30"/>
    </row>
    <row r="4" spans="1:16" x14ac:dyDescent="0.25">
      <c r="A4" s="30" t="s">
        <v>17</v>
      </c>
      <c r="B4" s="30"/>
      <c r="C4" s="30"/>
      <c r="D4" s="30"/>
    </row>
    <row r="6" spans="1:16" x14ac:dyDescent="0.25">
      <c r="B6" s="10">
        <v>0.15</v>
      </c>
      <c r="C6" s="10">
        <v>0.15</v>
      </c>
      <c r="E6" s="10">
        <v>0.1</v>
      </c>
      <c r="F6" s="11"/>
      <c r="G6" s="12"/>
      <c r="H6" s="11"/>
      <c r="I6" s="12"/>
      <c r="J6" s="11"/>
      <c r="K6" s="12"/>
      <c r="L6" s="10">
        <v>0.4</v>
      </c>
      <c r="M6" s="10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7" t="s">
        <v>29</v>
      </c>
      <c r="M7" s="17" t="s">
        <v>30</v>
      </c>
      <c r="N7" s="18" t="s">
        <v>31</v>
      </c>
      <c r="O7" s="19" t="s">
        <v>32</v>
      </c>
      <c r="P7" s="19" t="s">
        <v>33</v>
      </c>
    </row>
    <row r="8" spans="1:16" x14ac:dyDescent="0.25">
      <c r="A8" t="s">
        <v>34</v>
      </c>
      <c r="B8" s="31">
        <v>11.5</v>
      </c>
      <c r="C8" s="31">
        <v>14.5</v>
      </c>
      <c r="D8">
        <v>100</v>
      </c>
      <c r="E8" s="31">
        <f t="shared" ref="E8:E71" si="0">+ROUND(D8*10%,2)</f>
        <v>10</v>
      </c>
      <c r="F8" s="11">
        <v>9968</v>
      </c>
      <c r="G8" s="12">
        <f t="shared" ref="G8:G71" si="1">+F8/MAX(F:F)</f>
        <v>0.83856313619920919</v>
      </c>
      <c r="H8" s="11">
        <v>9968</v>
      </c>
      <c r="I8" s="12">
        <f t="shared" ref="I8:I71" si="2">+H8/MAX(H:H)</f>
        <v>0.97792602766604531</v>
      </c>
      <c r="J8" s="11">
        <f t="shared" ref="J8:J71" si="3">+F8-H8</f>
        <v>0</v>
      </c>
      <c r="K8" s="12">
        <f t="shared" ref="K8:K71" si="4">+J8/MAX(J:J)</f>
        <v>0</v>
      </c>
      <c r="L8" s="31">
        <f t="shared" ref="L8:L71" si="5">+ROUND((G8*30+I8*50+K8*20)*40%,2)</f>
        <v>29.62</v>
      </c>
      <c r="M8" s="31">
        <v>16</v>
      </c>
      <c r="N8" s="20">
        <f t="shared" ref="N8:N71" si="6">+ROUND(B8+C8+E8+L8+M8,2)</f>
        <v>81.62</v>
      </c>
      <c r="O8" s="21">
        <f t="shared" ref="O8:O71" si="7">+_xlfn.RANK.AVG(N8,N:N)</f>
        <v>1</v>
      </c>
      <c r="P8" s="21" t="str">
        <f>+IF(N8&gt;=41,"SI","NO")</f>
        <v>SI</v>
      </c>
    </row>
    <row r="9" spans="1:16" x14ac:dyDescent="0.25">
      <c r="A9" t="s">
        <v>35</v>
      </c>
      <c r="B9" s="31">
        <v>14.5</v>
      </c>
      <c r="C9" s="31">
        <v>7.5</v>
      </c>
      <c r="D9">
        <v>100</v>
      </c>
      <c r="E9" s="31">
        <f t="shared" si="0"/>
        <v>10</v>
      </c>
      <c r="F9" s="11">
        <v>9830</v>
      </c>
      <c r="G9" s="12">
        <f t="shared" si="1"/>
        <v>0.82695381509211741</v>
      </c>
      <c r="H9" s="11">
        <v>7854</v>
      </c>
      <c r="I9" s="12">
        <f t="shared" si="2"/>
        <v>0.77052879427057785</v>
      </c>
      <c r="J9" s="11">
        <f t="shared" si="3"/>
        <v>1976</v>
      </c>
      <c r="K9" s="12">
        <f t="shared" si="4"/>
        <v>0.52</v>
      </c>
      <c r="L9" s="31">
        <f t="shared" si="5"/>
        <v>29.49</v>
      </c>
      <c r="M9" s="31">
        <v>16</v>
      </c>
      <c r="N9" s="20">
        <f t="shared" si="6"/>
        <v>77.489999999999995</v>
      </c>
      <c r="O9" s="21">
        <f t="shared" si="7"/>
        <v>2</v>
      </c>
      <c r="P9" s="21" t="str">
        <f t="shared" ref="P9:P72" si="8">+IF(N9&gt;=41,"SI","NO")</f>
        <v>SI</v>
      </c>
    </row>
    <row r="10" spans="1:16" x14ac:dyDescent="0.25">
      <c r="A10" t="s">
        <v>36</v>
      </c>
      <c r="B10" s="31">
        <v>13</v>
      </c>
      <c r="C10" s="31">
        <v>11.5</v>
      </c>
      <c r="D10">
        <v>100</v>
      </c>
      <c r="E10" s="31">
        <f t="shared" si="0"/>
        <v>10</v>
      </c>
      <c r="F10" s="11">
        <v>8750</v>
      </c>
      <c r="G10" s="12">
        <f t="shared" si="1"/>
        <v>0.73609825860183398</v>
      </c>
      <c r="H10" s="11">
        <v>6484</v>
      </c>
      <c r="I10" s="12">
        <f t="shared" si="2"/>
        <v>0.63612282939272047</v>
      </c>
      <c r="J10" s="11">
        <f t="shared" si="3"/>
        <v>2266</v>
      </c>
      <c r="K10" s="12">
        <f t="shared" si="4"/>
        <v>0.59631578947368424</v>
      </c>
      <c r="L10" s="31">
        <f t="shared" si="5"/>
        <v>26.33</v>
      </c>
      <c r="M10" s="31">
        <v>15</v>
      </c>
      <c r="N10" s="20">
        <f t="shared" si="6"/>
        <v>75.83</v>
      </c>
      <c r="O10" s="21">
        <f t="shared" si="7"/>
        <v>3</v>
      </c>
      <c r="P10" s="21" t="str">
        <f t="shared" si="8"/>
        <v>SI</v>
      </c>
    </row>
    <row r="11" spans="1:16" x14ac:dyDescent="0.25">
      <c r="A11" t="s">
        <v>37</v>
      </c>
      <c r="B11" s="31">
        <v>9</v>
      </c>
      <c r="C11" s="31">
        <v>12</v>
      </c>
      <c r="D11">
        <v>100</v>
      </c>
      <c r="E11" s="31">
        <f t="shared" si="0"/>
        <v>10</v>
      </c>
      <c r="F11" s="11">
        <v>9695</v>
      </c>
      <c r="G11" s="12">
        <f t="shared" si="1"/>
        <v>0.81559687053083196</v>
      </c>
      <c r="H11" s="11">
        <v>9695</v>
      </c>
      <c r="I11" s="12">
        <f t="shared" si="2"/>
        <v>0.95114294123418031</v>
      </c>
      <c r="J11" s="11">
        <f t="shared" si="3"/>
        <v>0</v>
      </c>
      <c r="K11" s="12">
        <f t="shared" si="4"/>
        <v>0</v>
      </c>
      <c r="L11" s="31">
        <f t="shared" si="5"/>
        <v>28.81</v>
      </c>
      <c r="M11" s="31">
        <v>16</v>
      </c>
      <c r="N11" s="20">
        <f t="shared" si="6"/>
        <v>75.81</v>
      </c>
      <c r="O11" s="21">
        <f t="shared" si="7"/>
        <v>4</v>
      </c>
      <c r="P11" s="21" t="str">
        <f t="shared" si="8"/>
        <v>SI</v>
      </c>
    </row>
    <row r="12" spans="1:16" x14ac:dyDescent="0.25">
      <c r="A12" t="s">
        <v>38</v>
      </c>
      <c r="B12" s="31">
        <v>9.5</v>
      </c>
      <c r="C12" s="31">
        <v>13</v>
      </c>
      <c r="D12">
        <v>100</v>
      </c>
      <c r="E12" s="31">
        <f t="shared" si="0"/>
        <v>10</v>
      </c>
      <c r="F12" s="11">
        <v>8351</v>
      </c>
      <c r="G12" s="12">
        <f t="shared" si="1"/>
        <v>0.70253217800959034</v>
      </c>
      <c r="H12" s="11">
        <v>7701</v>
      </c>
      <c r="I12" s="12">
        <f t="shared" si="2"/>
        <v>0.75551849308348862</v>
      </c>
      <c r="J12" s="11">
        <f t="shared" si="3"/>
        <v>650</v>
      </c>
      <c r="K12" s="12">
        <f t="shared" si="4"/>
        <v>0.17105263157894737</v>
      </c>
      <c r="L12" s="31">
        <f t="shared" si="5"/>
        <v>24.91</v>
      </c>
      <c r="M12" s="31">
        <v>17</v>
      </c>
      <c r="N12" s="20">
        <f t="shared" si="6"/>
        <v>74.41</v>
      </c>
      <c r="O12" s="21">
        <f t="shared" si="7"/>
        <v>5</v>
      </c>
      <c r="P12" s="21" t="str">
        <f t="shared" si="8"/>
        <v>SI</v>
      </c>
    </row>
    <row r="13" spans="1:16" x14ac:dyDescent="0.25">
      <c r="A13" t="s">
        <v>39</v>
      </c>
      <c r="B13" s="31">
        <v>12</v>
      </c>
      <c r="C13" s="31">
        <v>11.5</v>
      </c>
      <c r="D13">
        <v>100</v>
      </c>
      <c r="E13" s="31">
        <f t="shared" si="0"/>
        <v>10</v>
      </c>
      <c r="F13" s="11">
        <v>8614</v>
      </c>
      <c r="G13" s="12">
        <f t="shared" si="1"/>
        <v>0.72465718852527972</v>
      </c>
      <c r="H13" s="11">
        <v>6178</v>
      </c>
      <c r="I13" s="12">
        <f t="shared" si="2"/>
        <v>0.60610222701854211</v>
      </c>
      <c r="J13" s="11">
        <f t="shared" si="3"/>
        <v>2436</v>
      </c>
      <c r="K13" s="12">
        <f t="shared" si="4"/>
        <v>0.64105263157894732</v>
      </c>
      <c r="L13" s="31">
        <f t="shared" si="5"/>
        <v>25.95</v>
      </c>
      <c r="M13" s="31">
        <v>14.5</v>
      </c>
      <c r="N13" s="20">
        <f t="shared" si="6"/>
        <v>73.95</v>
      </c>
      <c r="O13" s="21">
        <f t="shared" si="7"/>
        <v>6</v>
      </c>
      <c r="P13" s="21" t="str">
        <f t="shared" si="8"/>
        <v>SI</v>
      </c>
    </row>
    <row r="14" spans="1:16" x14ac:dyDescent="0.25">
      <c r="A14" t="s">
        <v>40</v>
      </c>
      <c r="B14" s="31">
        <v>8</v>
      </c>
      <c r="C14" s="31">
        <v>9</v>
      </c>
      <c r="D14">
        <v>100</v>
      </c>
      <c r="E14" s="31">
        <f t="shared" si="0"/>
        <v>10</v>
      </c>
      <c r="F14" s="11">
        <v>11887</v>
      </c>
      <c r="G14" s="12">
        <f t="shared" si="1"/>
        <v>1</v>
      </c>
      <c r="H14" s="11">
        <v>8614</v>
      </c>
      <c r="I14" s="12">
        <f t="shared" si="2"/>
        <v>0.84508976748749143</v>
      </c>
      <c r="J14" s="11">
        <f t="shared" si="3"/>
        <v>3273</v>
      </c>
      <c r="K14" s="12">
        <f t="shared" si="4"/>
        <v>0.86131578947368426</v>
      </c>
      <c r="L14" s="31">
        <f t="shared" si="5"/>
        <v>35.79</v>
      </c>
      <c r="M14" s="31">
        <v>11</v>
      </c>
      <c r="N14" s="20">
        <f t="shared" si="6"/>
        <v>73.790000000000006</v>
      </c>
      <c r="O14" s="21">
        <f t="shared" si="7"/>
        <v>7</v>
      </c>
      <c r="P14" s="21" t="str">
        <f t="shared" si="8"/>
        <v>SI</v>
      </c>
    </row>
    <row r="15" spans="1:16" x14ac:dyDescent="0.25">
      <c r="A15" t="s">
        <v>41</v>
      </c>
      <c r="B15" s="31">
        <v>13.5</v>
      </c>
      <c r="C15" s="31">
        <v>13.5</v>
      </c>
      <c r="D15">
        <v>100</v>
      </c>
      <c r="E15" s="31">
        <f t="shared" si="0"/>
        <v>10</v>
      </c>
      <c r="F15" s="11">
        <v>6986</v>
      </c>
      <c r="G15" s="12">
        <f t="shared" si="1"/>
        <v>0.58770084966770419</v>
      </c>
      <c r="H15" s="11">
        <v>6986</v>
      </c>
      <c r="I15" s="12">
        <f t="shared" si="2"/>
        <v>0.68537231433336598</v>
      </c>
      <c r="J15" s="11">
        <f t="shared" si="3"/>
        <v>0</v>
      </c>
      <c r="K15" s="12">
        <f t="shared" si="4"/>
        <v>0</v>
      </c>
      <c r="L15" s="31">
        <f t="shared" si="5"/>
        <v>20.76</v>
      </c>
      <c r="M15" s="31">
        <v>16</v>
      </c>
      <c r="N15" s="20">
        <f t="shared" si="6"/>
        <v>73.760000000000005</v>
      </c>
      <c r="O15" s="21">
        <f t="shared" si="7"/>
        <v>8</v>
      </c>
      <c r="P15" s="21" t="str">
        <f t="shared" si="8"/>
        <v>SI</v>
      </c>
    </row>
    <row r="16" spans="1:16" x14ac:dyDescent="0.25">
      <c r="A16" t="s">
        <v>42</v>
      </c>
      <c r="B16" s="31">
        <v>14</v>
      </c>
      <c r="C16" s="31">
        <v>15</v>
      </c>
      <c r="D16">
        <v>100</v>
      </c>
      <c r="E16" s="31">
        <f t="shared" si="0"/>
        <v>10</v>
      </c>
      <c r="F16" s="11">
        <v>5138</v>
      </c>
      <c r="G16" s="12">
        <f t="shared" si="1"/>
        <v>0.43223689745099686</v>
      </c>
      <c r="H16" s="11">
        <v>5138</v>
      </c>
      <c r="I16" s="12">
        <f t="shared" si="2"/>
        <v>0.50407142156381834</v>
      </c>
      <c r="J16" s="11">
        <f t="shared" si="3"/>
        <v>0</v>
      </c>
      <c r="K16" s="12">
        <f t="shared" si="4"/>
        <v>0</v>
      </c>
      <c r="L16" s="31">
        <f t="shared" si="5"/>
        <v>15.27</v>
      </c>
      <c r="M16" s="31">
        <v>19</v>
      </c>
      <c r="N16" s="20">
        <f t="shared" si="6"/>
        <v>73.27</v>
      </c>
      <c r="O16" s="21">
        <f t="shared" si="7"/>
        <v>9</v>
      </c>
      <c r="P16" s="21" t="str">
        <f t="shared" si="8"/>
        <v>SI</v>
      </c>
    </row>
    <row r="17" spans="1:16" x14ac:dyDescent="0.25">
      <c r="A17" t="s">
        <v>43</v>
      </c>
      <c r="B17" s="31">
        <v>14.5</v>
      </c>
      <c r="C17" s="31">
        <v>5.5</v>
      </c>
      <c r="D17">
        <v>100</v>
      </c>
      <c r="E17" s="31">
        <f t="shared" si="0"/>
        <v>10</v>
      </c>
      <c r="F17" s="11">
        <v>9665</v>
      </c>
      <c r="G17" s="12">
        <f t="shared" si="1"/>
        <v>0.81307310507276853</v>
      </c>
      <c r="H17" s="11">
        <v>9665</v>
      </c>
      <c r="I17" s="12">
        <f t="shared" si="2"/>
        <v>0.94819974492298631</v>
      </c>
      <c r="J17" s="11">
        <f t="shared" si="3"/>
        <v>0</v>
      </c>
      <c r="K17" s="12">
        <f t="shared" si="4"/>
        <v>0</v>
      </c>
      <c r="L17" s="31">
        <f t="shared" si="5"/>
        <v>28.72</v>
      </c>
      <c r="M17" s="31">
        <v>14.5</v>
      </c>
      <c r="N17" s="20">
        <f t="shared" si="6"/>
        <v>73.22</v>
      </c>
      <c r="O17" s="21">
        <f t="shared" si="7"/>
        <v>10</v>
      </c>
      <c r="P17" s="21" t="str">
        <f t="shared" si="8"/>
        <v>SI</v>
      </c>
    </row>
    <row r="18" spans="1:16" x14ac:dyDescent="0.25">
      <c r="A18" t="s">
        <v>44</v>
      </c>
      <c r="B18" s="31">
        <v>8.5</v>
      </c>
      <c r="C18" s="31">
        <v>9</v>
      </c>
      <c r="D18">
        <v>100</v>
      </c>
      <c r="E18" s="31">
        <f t="shared" si="0"/>
        <v>10</v>
      </c>
      <c r="F18" s="11">
        <v>10193</v>
      </c>
      <c r="G18" s="12">
        <f t="shared" si="1"/>
        <v>0.85749137713468493</v>
      </c>
      <c r="H18" s="11">
        <v>10193</v>
      </c>
      <c r="I18" s="12">
        <f t="shared" si="2"/>
        <v>1</v>
      </c>
      <c r="J18" s="11">
        <f t="shared" si="3"/>
        <v>0</v>
      </c>
      <c r="K18" s="12">
        <f t="shared" si="4"/>
        <v>0</v>
      </c>
      <c r="L18" s="31">
        <f t="shared" si="5"/>
        <v>30.29</v>
      </c>
      <c r="M18" s="31">
        <v>15</v>
      </c>
      <c r="N18" s="20">
        <f t="shared" si="6"/>
        <v>72.790000000000006</v>
      </c>
      <c r="O18" s="21">
        <f t="shared" si="7"/>
        <v>11</v>
      </c>
      <c r="P18" s="21" t="str">
        <f t="shared" si="8"/>
        <v>SI</v>
      </c>
    </row>
    <row r="19" spans="1:16" x14ac:dyDescent="0.25">
      <c r="A19" t="s">
        <v>45</v>
      </c>
      <c r="B19" s="31">
        <v>8.5</v>
      </c>
      <c r="C19" s="31">
        <v>12</v>
      </c>
      <c r="D19">
        <v>100</v>
      </c>
      <c r="E19" s="31">
        <f t="shared" si="0"/>
        <v>10</v>
      </c>
      <c r="F19" s="11">
        <v>8645</v>
      </c>
      <c r="G19" s="12">
        <f t="shared" si="1"/>
        <v>0.72726507949861197</v>
      </c>
      <c r="H19" s="11">
        <v>8645</v>
      </c>
      <c r="I19" s="12">
        <f t="shared" si="2"/>
        <v>0.84813107034239188</v>
      </c>
      <c r="J19" s="11">
        <f t="shared" si="3"/>
        <v>0</v>
      </c>
      <c r="K19" s="12">
        <f t="shared" si="4"/>
        <v>0</v>
      </c>
      <c r="L19" s="31">
        <f t="shared" si="5"/>
        <v>25.69</v>
      </c>
      <c r="M19" s="31">
        <v>15.5</v>
      </c>
      <c r="N19" s="20">
        <f t="shared" si="6"/>
        <v>71.69</v>
      </c>
      <c r="O19" s="21">
        <f t="shared" si="7"/>
        <v>12</v>
      </c>
      <c r="P19" s="21" t="str">
        <f t="shared" si="8"/>
        <v>SI</v>
      </c>
    </row>
    <row r="20" spans="1:16" x14ac:dyDescent="0.25">
      <c r="A20" t="s">
        <v>46</v>
      </c>
      <c r="B20" s="31">
        <v>10.5</v>
      </c>
      <c r="C20" s="31">
        <v>11.5</v>
      </c>
      <c r="D20">
        <v>100</v>
      </c>
      <c r="E20" s="31">
        <f t="shared" si="0"/>
        <v>10</v>
      </c>
      <c r="F20" s="11">
        <v>8744</v>
      </c>
      <c r="G20" s="12">
        <f t="shared" si="1"/>
        <v>0.73559350551022129</v>
      </c>
      <c r="H20" s="11">
        <v>8744</v>
      </c>
      <c r="I20" s="12">
        <f t="shared" si="2"/>
        <v>0.85784361816933186</v>
      </c>
      <c r="J20" s="11">
        <f t="shared" si="3"/>
        <v>0</v>
      </c>
      <c r="K20" s="12">
        <f t="shared" si="4"/>
        <v>0</v>
      </c>
      <c r="L20" s="31">
        <f t="shared" si="5"/>
        <v>25.98</v>
      </c>
      <c r="M20" s="31">
        <v>13.5</v>
      </c>
      <c r="N20" s="20">
        <f t="shared" si="6"/>
        <v>71.48</v>
      </c>
      <c r="O20" s="21">
        <f t="shared" si="7"/>
        <v>13</v>
      </c>
      <c r="P20" s="21" t="str">
        <f t="shared" si="8"/>
        <v>SI</v>
      </c>
    </row>
    <row r="21" spans="1:16" x14ac:dyDescent="0.25">
      <c r="A21" t="s">
        <v>47</v>
      </c>
      <c r="B21" s="31">
        <v>9</v>
      </c>
      <c r="C21" s="31">
        <v>7</v>
      </c>
      <c r="D21">
        <v>100</v>
      </c>
      <c r="E21" s="31">
        <f t="shared" si="0"/>
        <v>10</v>
      </c>
      <c r="F21" s="11">
        <v>9922</v>
      </c>
      <c r="G21" s="12">
        <f t="shared" si="1"/>
        <v>0.83469336249684534</v>
      </c>
      <c r="H21" s="11">
        <v>9922</v>
      </c>
      <c r="I21" s="12">
        <f t="shared" si="2"/>
        <v>0.97341312665554791</v>
      </c>
      <c r="J21" s="11">
        <f t="shared" si="3"/>
        <v>0</v>
      </c>
      <c r="K21" s="12">
        <f t="shared" si="4"/>
        <v>0</v>
      </c>
      <c r="L21" s="31">
        <f t="shared" si="5"/>
        <v>29.48</v>
      </c>
      <c r="M21" s="31">
        <v>15</v>
      </c>
      <c r="N21" s="20">
        <f t="shared" si="6"/>
        <v>70.48</v>
      </c>
      <c r="O21" s="21">
        <f t="shared" si="7"/>
        <v>14</v>
      </c>
      <c r="P21" s="21" t="str">
        <f t="shared" si="8"/>
        <v>SI</v>
      </c>
    </row>
    <row r="22" spans="1:16" x14ac:dyDescent="0.25">
      <c r="A22" t="s">
        <v>48</v>
      </c>
      <c r="B22" s="31">
        <v>10.5</v>
      </c>
      <c r="C22" s="31">
        <v>10.5</v>
      </c>
      <c r="D22">
        <v>100</v>
      </c>
      <c r="E22" s="31">
        <f t="shared" si="0"/>
        <v>10</v>
      </c>
      <c r="F22" s="11">
        <v>8205</v>
      </c>
      <c r="G22" s="12">
        <f t="shared" si="1"/>
        <v>0.69024985278034823</v>
      </c>
      <c r="H22" s="11">
        <v>8205</v>
      </c>
      <c r="I22" s="12">
        <f t="shared" si="2"/>
        <v>0.80496419111154716</v>
      </c>
      <c r="J22" s="11">
        <f t="shared" si="3"/>
        <v>0</v>
      </c>
      <c r="K22" s="12">
        <f t="shared" si="4"/>
        <v>0</v>
      </c>
      <c r="L22" s="31">
        <f t="shared" si="5"/>
        <v>24.38</v>
      </c>
      <c r="M22" s="31">
        <v>15</v>
      </c>
      <c r="N22" s="20">
        <f t="shared" si="6"/>
        <v>70.38</v>
      </c>
      <c r="O22" s="21">
        <f t="shared" si="7"/>
        <v>15</v>
      </c>
      <c r="P22" s="21" t="str">
        <f t="shared" si="8"/>
        <v>SI</v>
      </c>
    </row>
    <row r="23" spans="1:16" x14ac:dyDescent="0.25">
      <c r="A23" t="s">
        <v>49</v>
      </c>
      <c r="B23" s="31">
        <v>12.5</v>
      </c>
      <c r="C23" s="31">
        <v>10.5</v>
      </c>
      <c r="D23">
        <v>100</v>
      </c>
      <c r="E23" s="31">
        <f t="shared" si="0"/>
        <v>10</v>
      </c>
      <c r="F23" s="11">
        <v>7781</v>
      </c>
      <c r="G23" s="12">
        <f t="shared" si="1"/>
        <v>0.65458063430638513</v>
      </c>
      <c r="H23" s="11">
        <v>7781</v>
      </c>
      <c r="I23" s="12">
        <f t="shared" si="2"/>
        <v>0.76336701658000594</v>
      </c>
      <c r="J23" s="11">
        <f t="shared" si="3"/>
        <v>0</v>
      </c>
      <c r="K23" s="12">
        <f t="shared" si="4"/>
        <v>0</v>
      </c>
      <c r="L23" s="31">
        <f t="shared" si="5"/>
        <v>23.12</v>
      </c>
      <c r="M23" s="31">
        <v>14</v>
      </c>
      <c r="N23" s="20">
        <f t="shared" si="6"/>
        <v>70.12</v>
      </c>
      <c r="O23" s="21">
        <f t="shared" si="7"/>
        <v>16</v>
      </c>
      <c r="P23" s="21" t="str">
        <f t="shared" si="8"/>
        <v>SI</v>
      </c>
    </row>
    <row r="24" spans="1:16" x14ac:dyDescent="0.25">
      <c r="A24" t="s">
        <v>50</v>
      </c>
      <c r="B24" s="31">
        <v>10</v>
      </c>
      <c r="C24" s="31">
        <v>11</v>
      </c>
      <c r="D24">
        <v>100</v>
      </c>
      <c r="E24" s="31">
        <f t="shared" si="0"/>
        <v>10</v>
      </c>
      <c r="F24" s="11">
        <v>8519</v>
      </c>
      <c r="G24" s="12">
        <f t="shared" si="1"/>
        <v>0.71666526457474555</v>
      </c>
      <c r="H24" s="11">
        <v>5054</v>
      </c>
      <c r="I24" s="12">
        <f t="shared" si="2"/>
        <v>0.49583047189247526</v>
      </c>
      <c r="J24" s="11">
        <f t="shared" si="3"/>
        <v>3465</v>
      </c>
      <c r="K24" s="12">
        <f t="shared" si="4"/>
        <v>0.9118421052631579</v>
      </c>
      <c r="L24" s="31">
        <f t="shared" si="5"/>
        <v>25.81</v>
      </c>
      <c r="M24" s="31">
        <v>12.5</v>
      </c>
      <c r="N24" s="20">
        <f t="shared" si="6"/>
        <v>69.31</v>
      </c>
      <c r="O24" s="21">
        <f t="shared" si="7"/>
        <v>17</v>
      </c>
      <c r="P24" s="21" t="str">
        <f t="shared" si="8"/>
        <v>SI</v>
      </c>
    </row>
    <row r="25" spans="1:16" x14ac:dyDescent="0.25">
      <c r="A25" t="s">
        <v>51</v>
      </c>
      <c r="B25" s="31">
        <v>12.5</v>
      </c>
      <c r="C25" s="31">
        <v>13.5</v>
      </c>
      <c r="D25">
        <v>100</v>
      </c>
      <c r="E25" s="31">
        <f t="shared" si="0"/>
        <v>10</v>
      </c>
      <c r="F25" s="11">
        <v>4962</v>
      </c>
      <c r="G25" s="12">
        <f t="shared" si="1"/>
        <v>0.41743080676369143</v>
      </c>
      <c r="H25" s="11">
        <v>4962</v>
      </c>
      <c r="I25" s="12">
        <f t="shared" si="2"/>
        <v>0.48680466987148041</v>
      </c>
      <c r="J25" s="11">
        <f t="shared" si="3"/>
        <v>0</v>
      </c>
      <c r="K25" s="12">
        <f t="shared" si="4"/>
        <v>0</v>
      </c>
      <c r="L25" s="31">
        <f t="shared" si="5"/>
        <v>14.75</v>
      </c>
      <c r="M25" s="31">
        <v>18</v>
      </c>
      <c r="N25" s="20">
        <f t="shared" si="6"/>
        <v>68.75</v>
      </c>
      <c r="O25" s="21">
        <f t="shared" si="7"/>
        <v>18</v>
      </c>
      <c r="P25" s="21" t="str">
        <f t="shared" si="8"/>
        <v>SI</v>
      </c>
    </row>
    <row r="26" spans="1:16" x14ac:dyDescent="0.25">
      <c r="A26" t="s">
        <v>52</v>
      </c>
      <c r="B26" s="31">
        <v>9</v>
      </c>
      <c r="C26" s="31">
        <v>11.5</v>
      </c>
      <c r="D26">
        <v>100</v>
      </c>
      <c r="E26" s="31">
        <f t="shared" si="0"/>
        <v>10</v>
      </c>
      <c r="F26" s="11">
        <v>7670</v>
      </c>
      <c r="G26" s="12">
        <f t="shared" si="1"/>
        <v>0.64524270211155044</v>
      </c>
      <c r="H26" s="11">
        <v>7670</v>
      </c>
      <c r="I26" s="12">
        <f t="shared" si="2"/>
        <v>0.75247719022858828</v>
      </c>
      <c r="J26" s="11">
        <f t="shared" si="3"/>
        <v>0</v>
      </c>
      <c r="K26" s="12">
        <f t="shared" si="4"/>
        <v>0</v>
      </c>
      <c r="L26" s="31">
        <f t="shared" si="5"/>
        <v>22.79</v>
      </c>
      <c r="M26" s="31">
        <v>15</v>
      </c>
      <c r="N26" s="20">
        <f t="shared" si="6"/>
        <v>68.290000000000006</v>
      </c>
      <c r="O26" s="21">
        <f t="shared" si="7"/>
        <v>19</v>
      </c>
      <c r="P26" s="21" t="str">
        <f t="shared" si="8"/>
        <v>SI</v>
      </c>
    </row>
    <row r="27" spans="1:16" x14ac:dyDescent="0.25">
      <c r="A27" t="s">
        <v>53</v>
      </c>
      <c r="B27" s="31">
        <v>11</v>
      </c>
      <c r="C27" s="31">
        <v>6.5</v>
      </c>
      <c r="D27">
        <v>100</v>
      </c>
      <c r="E27" s="31">
        <f t="shared" si="0"/>
        <v>10</v>
      </c>
      <c r="F27" s="11">
        <v>8603</v>
      </c>
      <c r="G27" s="12">
        <f t="shared" si="1"/>
        <v>0.72373180785732316</v>
      </c>
      <c r="H27" s="11">
        <v>5935</v>
      </c>
      <c r="I27" s="12">
        <f t="shared" si="2"/>
        <v>0.5822623368978711</v>
      </c>
      <c r="J27" s="11">
        <f t="shared" si="3"/>
        <v>2668</v>
      </c>
      <c r="K27" s="12">
        <f t="shared" si="4"/>
        <v>0.70210526315789479</v>
      </c>
      <c r="L27" s="31">
        <f t="shared" si="5"/>
        <v>25.95</v>
      </c>
      <c r="M27" s="31">
        <v>14</v>
      </c>
      <c r="N27" s="20">
        <f t="shared" si="6"/>
        <v>67.45</v>
      </c>
      <c r="O27" s="21">
        <f t="shared" si="7"/>
        <v>20</v>
      </c>
      <c r="P27" s="21" t="str">
        <f t="shared" si="8"/>
        <v>SI</v>
      </c>
    </row>
    <row r="28" spans="1:16" x14ac:dyDescent="0.25">
      <c r="A28" t="s">
        <v>54</v>
      </c>
      <c r="B28" s="31">
        <v>11</v>
      </c>
      <c r="C28" s="31">
        <v>11</v>
      </c>
      <c r="D28">
        <v>100</v>
      </c>
      <c r="E28" s="31">
        <f t="shared" si="0"/>
        <v>10</v>
      </c>
      <c r="F28" s="11">
        <v>6758</v>
      </c>
      <c r="G28" s="12">
        <f t="shared" si="1"/>
        <v>0.56852023218642211</v>
      </c>
      <c r="H28" s="11">
        <v>6758</v>
      </c>
      <c r="I28" s="12">
        <f t="shared" si="2"/>
        <v>0.66300402236829192</v>
      </c>
      <c r="J28" s="11">
        <f t="shared" si="3"/>
        <v>0</v>
      </c>
      <c r="K28" s="12">
        <f t="shared" si="4"/>
        <v>0</v>
      </c>
      <c r="L28" s="31">
        <f t="shared" si="5"/>
        <v>20.079999999999998</v>
      </c>
      <c r="M28" s="31">
        <v>15</v>
      </c>
      <c r="N28" s="20">
        <f t="shared" si="6"/>
        <v>67.08</v>
      </c>
      <c r="O28" s="21">
        <f t="shared" si="7"/>
        <v>21</v>
      </c>
      <c r="P28" s="21" t="str">
        <f t="shared" si="8"/>
        <v>SI</v>
      </c>
    </row>
    <row r="29" spans="1:16" x14ac:dyDescent="0.25">
      <c r="A29" t="s">
        <v>55</v>
      </c>
      <c r="B29" s="31">
        <v>8</v>
      </c>
      <c r="C29" s="31">
        <v>5</v>
      </c>
      <c r="D29">
        <v>100</v>
      </c>
      <c r="E29" s="31">
        <f t="shared" si="0"/>
        <v>10</v>
      </c>
      <c r="F29" s="11">
        <v>9983</v>
      </c>
      <c r="G29" s="12">
        <f t="shared" si="1"/>
        <v>0.83982501892824091</v>
      </c>
      <c r="H29" s="11">
        <v>7300</v>
      </c>
      <c r="I29" s="12">
        <f t="shared" si="2"/>
        <v>0.7161777690571961</v>
      </c>
      <c r="J29" s="11">
        <f t="shared" si="3"/>
        <v>2683</v>
      </c>
      <c r="K29" s="12">
        <f t="shared" si="4"/>
        <v>0.70605263157894738</v>
      </c>
      <c r="L29" s="31">
        <f t="shared" si="5"/>
        <v>30.05</v>
      </c>
      <c r="M29" s="31">
        <v>13.5</v>
      </c>
      <c r="N29" s="20">
        <f t="shared" si="6"/>
        <v>66.55</v>
      </c>
      <c r="O29" s="21">
        <f t="shared" si="7"/>
        <v>22</v>
      </c>
      <c r="P29" s="21" t="str">
        <f t="shared" si="8"/>
        <v>SI</v>
      </c>
    </row>
    <row r="30" spans="1:16" x14ac:dyDescent="0.25">
      <c r="A30" t="s">
        <v>56</v>
      </c>
      <c r="B30" s="31">
        <v>11.5</v>
      </c>
      <c r="C30" s="31">
        <v>13.5</v>
      </c>
      <c r="D30">
        <v>100</v>
      </c>
      <c r="E30" s="31">
        <f t="shared" si="0"/>
        <v>10</v>
      </c>
      <c r="F30" s="11">
        <v>4726</v>
      </c>
      <c r="G30" s="12">
        <f t="shared" si="1"/>
        <v>0.39757718516025908</v>
      </c>
      <c r="H30" s="11">
        <v>4726</v>
      </c>
      <c r="I30" s="12">
        <f t="shared" si="2"/>
        <v>0.46365152555675465</v>
      </c>
      <c r="J30" s="11">
        <f t="shared" si="3"/>
        <v>0</v>
      </c>
      <c r="K30" s="12">
        <f t="shared" si="4"/>
        <v>0</v>
      </c>
      <c r="L30" s="31">
        <f t="shared" si="5"/>
        <v>14.04</v>
      </c>
      <c r="M30" s="31">
        <v>17.5</v>
      </c>
      <c r="N30" s="20">
        <f t="shared" si="6"/>
        <v>66.540000000000006</v>
      </c>
      <c r="O30" s="21">
        <f t="shared" si="7"/>
        <v>23</v>
      </c>
      <c r="P30" s="21" t="str">
        <f t="shared" si="8"/>
        <v>SI</v>
      </c>
    </row>
    <row r="31" spans="1:16" x14ac:dyDescent="0.25">
      <c r="A31" t="s">
        <v>57</v>
      </c>
      <c r="B31" s="31">
        <v>11.5</v>
      </c>
      <c r="C31" s="31">
        <v>11</v>
      </c>
      <c r="D31">
        <v>100</v>
      </c>
      <c r="E31" s="31">
        <f t="shared" si="0"/>
        <v>10</v>
      </c>
      <c r="F31" s="11">
        <v>5741</v>
      </c>
      <c r="G31" s="12">
        <f t="shared" si="1"/>
        <v>0.48296458315807184</v>
      </c>
      <c r="H31" s="11">
        <v>5741</v>
      </c>
      <c r="I31" s="12">
        <f t="shared" si="2"/>
        <v>0.56322966741881686</v>
      </c>
      <c r="J31" s="11">
        <f t="shared" si="3"/>
        <v>0</v>
      </c>
      <c r="K31" s="12">
        <f t="shared" si="4"/>
        <v>0</v>
      </c>
      <c r="L31" s="31">
        <f t="shared" si="5"/>
        <v>17.059999999999999</v>
      </c>
      <c r="M31" s="31">
        <v>16</v>
      </c>
      <c r="N31" s="20">
        <f t="shared" si="6"/>
        <v>65.56</v>
      </c>
      <c r="O31" s="21">
        <f t="shared" si="7"/>
        <v>24</v>
      </c>
      <c r="P31" s="21" t="str">
        <f t="shared" si="8"/>
        <v>SI</v>
      </c>
    </row>
    <row r="32" spans="1:16" x14ac:dyDescent="0.25">
      <c r="A32" t="s">
        <v>58</v>
      </c>
      <c r="B32" s="31">
        <v>15</v>
      </c>
      <c r="C32" s="31">
        <v>12</v>
      </c>
      <c r="D32">
        <v>100</v>
      </c>
      <c r="E32" s="31">
        <f t="shared" si="0"/>
        <v>10</v>
      </c>
      <c r="F32" s="11">
        <v>4075</v>
      </c>
      <c r="G32" s="12">
        <f t="shared" si="1"/>
        <v>0.34281147472028267</v>
      </c>
      <c r="H32" s="11">
        <v>4075</v>
      </c>
      <c r="I32" s="12">
        <f t="shared" si="2"/>
        <v>0.39978416560384578</v>
      </c>
      <c r="J32" s="11">
        <f t="shared" si="3"/>
        <v>0</v>
      </c>
      <c r="K32" s="12">
        <f t="shared" si="4"/>
        <v>0</v>
      </c>
      <c r="L32" s="31">
        <f t="shared" si="5"/>
        <v>12.11</v>
      </c>
      <c r="M32" s="31">
        <v>16</v>
      </c>
      <c r="N32" s="20">
        <f t="shared" si="6"/>
        <v>65.11</v>
      </c>
      <c r="O32" s="21">
        <f t="shared" si="7"/>
        <v>25</v>
      </c>
      <c r="P32" s="21" t="str">
        <f t="shared" si="8"/>
        <v>SI</v>
      </c>
    </row>
    <row r="33" spans="1:16" x14ac:dyDescent="0.25">
      <c r="A33" t="s">
        <v>59</v>
      </c>
      <c r="B33" s="31">
        <v>10</v>
      </c>
      <c r="C33" s="31">
        <v>10.5</v>
      </c>
      <c r="D33">
        <v>100</v>
      </c>
      <c r="E33" s="31">
        <f t="shared" si="0"/>
        <v>10</v>
      </c>
      <c r="F33" s="11">
        <v>6167</v>
      </c>
      <c r="G33" s="12">
        <f t="shared" si="1"/>
        <v>0.51880205266257251</v>
      </c>
      <c r="H33" s="11">
        <v>6167</v>
      </c>
      <c r="I33" s="12">
        <f t="shared" si="2"/>
        <v>0.60502305503777098</v>
      </c>
      <c r="J33" s="11">
        <f t="shared" si="3"/>
        <v>0</v>
      </c>
      <c r="K33" s="12">
        <f t="shared" si="4"/>
        <v>0</v>
      </c>
      <c r="L33" s="31">
        <f t="shared" si="5"/>
        <v>18.329999999999998</v>
      </c>
      <c r="M33" s="31">
        <v>16</v>
      </c>
      <c r="N33" s="20">
        <f t="shared" si="6"/>
        <v>64.83</v>
      </c>
      <c r="O33" s="21">
        <f t="shared" si="7"/>
        <v>26</v>
      </c>
      <c r="P33" s="21" t="str">
        <f t="shared" si="8"/>
        <v>SI</v>
      </c>
    </row>
    <row r="34" spans="1:16" x14ac:dyDescent="0.25">
      <c r="A34" t="s">
        <v>60</v>
      </c>
      <c r="B34" s="31">
        <v>10</v>
      </c>
      <c r="C34" s="31">
        <v>9.5</v>
      </c>
      <c r="D34">
        <v>100</v>
      </c>
      <c r="E34" s="31">
        <f t="shared" si="0"/>
        <v>10</v>
      </c>
      <c r="F34" s="11">
        <v>6574</v>
      </c>
      <c r="G34" s="12">
        <f t="shared" si="1"/>
        <v>0.55304113737696647</v>
      </c>
      <c r="H34" s="11">
        <v>6574</v>
      </c>
      <c r="I34" s="12">
        <f t="shared" si="2"/>
        <v>0.64495241832630235</v>
      </c>
      <c r="J34" s="11">
        <f t="shared" si="3"/>
        <v>0</v>
      </c>
      <c r="K34" s="12">
        <f t="shared" si="4"/>
        <v>0</v>
      </c>
      <c r="L34" s="31">
        <f t="shared" si="5"/>
        <v>19.54</v>
      </c>
      <c r="M34" s="31">
        <v>15</v>
      </c>
      <c r="N34" s="20">
        <f t="shared" si="6"/>
        <v>64.040000000000006</v>
      </c>
      <c r="O34" s="21">
        <f t="shared" si="7"/>
        <v>27</v>
      </c>
      <c r="P34" s="21" t="str">
        <f t="shared" si="8"/>
        <v>SI</v>
      </c>
    </row>
    <row r="35" spans="1:16" x14ac:dyDescent="0.25">
      <c r="A35" t="s">
        <v>61</v>
      </c>
      <c r="B35" s="31">
        <v>7.5</v>
      </c>
      <c r="C35" s="31">
        <v>10</v>
      </c>
      <c r="D35">
        <v>100</v>
      </c>
      <c r="E35" s="31">
        <f t="shared" si="0"/>
        <v>10</v>
      </c>
      <c r="F35" s="11">
        <v>8249</v>
      </c>
      <c r="G35" s="12">
        <f t="shared" si="1"/>
        <v>0.69395137545217467</v>
      </c>
      <c r="H35" s="11">
        <v>8249</v>
      </c>
      <c r="I35" s="12">
        <f t="shared" si="2"/>
        <v>0.80928087903463164</v>
      </c>
      <c r="J35" s="11">
        <f t="shared" si="3"/>
        <v>0</v>
      </c>
      <c r="K35" s="12">
        <f t="shared" si="4"/>
        <v>0</v>
      </c>
      <c r="L35" s="31">
        <f t="shared" si="5"/>
        <v>24.51</v>
      </c>
      <c r="M35" s="31">
        <v>11.5</v>
      </c>
      <c r="N35" s="20">
        <f t="shared" si="6"/>
        <v>63.51</v>
      </c>
      <c r="O35" s="21">
        <f t="shared" si="7"/>
        <v>28</v>
      </c>
      <c r="P35" s="21" t="str">
        <f t="shared" si="8"/>
        <v>SI</v>
      </c>
    </row>
    <row r="36" spans="1:16" x14ac:dyDescent="0.25">
      <c r="A36" t="s">
        <v>62</v>
      </c>
      <c r="B36" s="31">
        <v>9.5</v>
      </c>
      <c r="C36" s="31">
        <v>7.5</v>
      </c>
      <c r="D36">
        <v>100</v>
      </c>
      <c r="E36" s="31">
        <f t="shared" si="0"/>
        <v>10</v>
      </c>
      <c r="F36" s="11">
        <v>7792</v>
      </c>
      <c r="G36" s="12">
        <f t="shared" si="1"/>
        <v>0.65550601497434169</v>
      </c>
      <c r="H36" s="11">
        <v>7792</v>
      </c>
      <c r="I36" s="12">
        <f t="shared" si="2"/>
        <v>0.76444618856077695</v>
      </c>
      <c r="J36" s="11">
        <f t="shared" si="3"/>
        <v>0</v>
      </c>
      <c r="K36" s="12">
        <f t="shared" si="4"/>
        <v>0</v>
      </c>
      <c r="L36" s="31">
        <f t="shared" si="5"/>
        <v>23.15</v>
      </c>
      <c r="M36" s="31">
        <v>11</v>
      </c>
      <c r="N36" s="20">
        <f t="shared" si="6"/>
        <v>61.15</v>
      </c>
      <c r="O36" s="21">
        <f t="shared" si="7"/>
        <v>29</v>
      </c>
      <c r="P36" s="21" t="str">
        <f t="shared" si="8"/>
        <v>SI</v>
      </c>
    </row>
    <row r="37" spans="1:16" x14ac:dyDescent="0.25">
      <c r="A37" t="s">
        <v>63</v>
      </c>
      <c r="B37" s="31">
        <v>8.5</v>
      </c>
      <c r="C37" s="31">
        <v>6.5</v>
      </c>
      <c r="D37">
        <v>100</v>
      </c>
      <c r="E37" s="31">
        <f t="shared" si="0"/>
        <v>10</v>
      </c>
      <c r="F37" s="11">
        <v>7149</v>
      </c>
      <c r="G37" s="12">
        <f t="shared" si="1"/>
        <v>0.60141330865651554</v>
      </c>
      <c r="H37" s="11">
        <v>6419</v>
      </c>
      <c r="I37" s="12">
        <f t="shared" si="2"/>
        <v>0.62974590405180031</v>
      </c>
      <c r="J37" s="11">
        <f t="shared" si="3"/>
        <v>730</v>
      </c>
      <c r="K37" s="12">
        <f t="shared" si="4"/>
        <v>0.19210526315789472</v>
      </c>
      <c r="L37" s="31">
        <f t="shared" si="5"/>
        <v>21.35</v>
      </c>
      <c r="M37" s="31">
        <v>12.5</v>
      </c>
      <c r="N37" s="20">
        <f t="shared" si="6"/>
        <v>58.85</v>
      </c>
      <c r="O37" s="21">
        <f t="shared" si="7"/>
        <v>30</v>
      </c>
      <c r="P37" s="21" t="str">
        <f t="shared" si="8"/>
        <v>SI</v>
      </c>
    </row>
    <row r="38" spans="1:16" x14ac:dyDescent="0.25">
      <c r="A38" t="s">
        <v>64</v>
      </c>
      <c r="B38" s="31">
        <v>11</v>
      </c>
      <c r="C38" s="31">
        <v>9</v>
      </c>
      <c r="D38">
        <v>100</v>
      </c>
      <c r="E38" s="31">
        <f t="shared" si="0"/>
        <v>10</v>
      </c>
      <c r="F38" s="11">
        <v>5647</v>
      </c>
      <c r="G38" s="12">
        <f t="shared" si="1"/>
        <v>0.47505678472280644</v>
      </c>
      <c r="H38" s="11">
        <v>5555</v>
      </c>
      <c r="I38" s="12">
        <f t="shared" si="2"/>
        <v>0.54498185028941426</v>
      </c>
      <c r="J38" s="11">
        <f t="shared" si="3"/>
        <v>92</v>
      </c>
      <c r="K38" s="12">
        <f t="shared" si="4"/>
        <v>2.4210526315789474E-2</v>
      </c>
      <c r="L38" s="31">
        <f t="shared" si="5"/>
        <v>16.79</v>
      </c>
      <c r="M38" s="31">
        <v>12</v>
      </c>
      <c r="N38" s="20">
        <f t="shared" si="6"/>
        <v>58.79</v>
      </c>
      <c r="O38" s="21">
        <f t="shared" si="7"/>
        <v>31</v>
      </c>
      <c r="P38" s="21" t="str">
        <f t="shared" si="8"/>
        <v>SI</v>
      </c>
    </row>
    <row r="39" spans="1:16" x14ac:dyDescent="0.25">
      <c r="A39" t="s">
        <v>65</v>
      </c>
      <c r="B39" s="31">
        <v>6</v>
      </c>
      <c r="C39" s="31">
        <v>8.5</v>
      </c>
      <c r="D39">
        <v>100</v>
      </c>
      <c r="E39" s="31">
        <f t="shared" si="0"/>
        <v>10</v>
      </c>
      <c r="F39" s="11">
        <v>6758</v>
      </c>
      <c r="G39" s="12">
        <f t="shared" si="1"/>
        <v>0.56852023218642211</v>
      </c>
      <c r="H39" s="11">
        <v>6758</v>
      </c>
      <c r="I39" s="12">
        <f t="shared" si="2"/>
        <v>0.66300402236829192</v>
      </c>
      <c r="J39" s="11">
        <f t="shared" si="3"/>
        <v>0</v>
      </c>
      <c r="K39" s="12">
        <f t="shared" si="4"/>
        <v>0</v>
      </c>
      <c r="L39" s="31">
        <f t="shared" si="5"/>
        <v>20.079999999999998</v>
      </c>
      <c r="M39" s="31">
        <v>14</v>
      </c>
      <c r="N39" s="20">
        <f t="shared" si="6"/>
        <v>58.58</v>
      </c>
      <c r="O39" s="21">
        <f t="shared" si="7"/>
        <v>32</v>
      </c>
      <c r="P39" s="21" t="str">
        <f t="shared" si="8"/>
        <v>SI</v>
      </c>
    </row>
    <row r="40" spans="1:16" x14ac:dyDescent="0.25">
      <c r="A40" t="s">
        <v>66</v>
      </c>
      <c r="B40" s="31">
        <v>7</v>
      </c>
      <c r="C40" s="31">
        <v>8</v>
      </c>
      <c r="D40">
        <v>100</v>
      </c>
      <c r="E40" s="31">
        <f t="shared" si="0"/>
        <v>10</v>
      </c>
      <c r="F40" s="11">
        <v>7214</v>
      </c>
      <c r="G40" s="12">
        <f t="shared" si="1"/>
        <v>0.60688146714898628</v>
      </c>
      <c r="H40" s="11">
        <v>7214</v>
      </c>
      <c r="I40" s="12">
        <f t="shared" si="2"/>
        <v>0.70774060629844016</v>
      </c>
      <c r="J40" s="11">
        <f t="shared" si="3"/>
        <v>0</v>
      </c>
      <c r="K40" s="12">
        <f t="shared" si="4"/>
        <v>0</v>
      </c>
      <c r="L40" s="31">
        <f t="shared" si="5"/>
        <v>21.44</v>
      </c>
      <c r="M40" s="31">
        <v>12</v>
      </c>
      <c r="N40" s="20">
        <f t="shared" si="6"/>
        <v>58.44</v>
      </c>
      <c r="O40" s="21">
        <f t="shared" si="7"/>
        <v>33</v>
      </c>
      <c r="P40" s="21" t="str">
        <f t="shared" si="8"/>
        <v>SI</v>
      </c>
    </row>
    <row r="41" spans="1:16" x14ac:dyDescent="0.25">
      <c r="A41" t="s">
        <v>67</v>
      </c>
      <c r="B41" s="31">
        <v>7</v>
      </c>
      <c r="C41" s="31">
        <v>7</v>
      </c>
      <c r="D41">
        <v>100</v>
      </c>
      <c r="E41" s="31">
        <f t="shared" si="0"/>
        <v>10</v>
      </c>
      <c r="F41" s="11">
        <v>7988</v>
      </c>
      <c r="G41" s="12">
        <f t="shared" si="1"/>
        <v>0.67199461596702281</v>
      </c>
      <c r="H41" s="11">
        <v>7988</v>
      </c>
      <c r="I41" s="12">
        <f t="shared" si="2"/>
        <v>0.78367507112724422</v>
      </c>
      <c r="J41" s="11">
        <f t="shared" si="3"/>
        <v>0</v>
      </c>
      <c r="K41" s="12">
        <f t="shared" si="4"/>
        <v>0</v>
      </c>
      <c r="L41" s="31">
        <f t="shared" si="5"/>
        <v>23.74</v>
      </c>
      <c r="M41" s="31">
        <v>10.5</v>
      </c>
      <c r="N41" s="20">
        <f t="shared" si="6"/>
        <v>58.24</v>
      </c>
      <c r="O41" s="21">
        <f t="shared" si="7"/>
        <v>34</v>
      </c>
      <c r="P41" s="21" t="str">
        <f t="shared" si="8"/>
        <v>SI</v>
      </c>
    </row>
    <row r="42" spans="1:16" x14ac:dyDescent="0.25">
      <c r="A42" t="s">
        <v>68</v>
      </c>
      <c r="B42" s="31">
        <v>8.5</v>
      </c>
      <c r="C42" s="31">
        <v>9</v>
      </c>
      <c r="D42">
        <v>100</v>
      </c>
      <c r="E42" s="31">
        <f t="shared" si="0"/>
        <v>10</v>
      </c>
      <c r="F42" s="11">
        <v>5082</v>
      </c>
      <c r="G42" s="12">
        <f t="shared" si="1"/>
        <v>0.42752586859594516</v>
      </c>
      <c r="H42" s="11">
        <v>5082</v>
      </c>
      <c r="I42" s="12">
        <f t="shared" si="2"/>
        <v>0.49857745511625623</v>
      </c>
      <c r="J42" s="11">
        <f t="shared" si="3"/>
        <v>0</v>
      </c>
      <c r="K42" s="12">
        <f t="shared" si="4"/>
        <v>0</v>
      </c>
      <c r="L42" s="31">
        <f t="shared" si="5"/>
        <v>15.1</v>
      </c>
      <c r="M42" s="31">
        <v>15</v>
      </c>
      <c r="N42" s="20">
        <f t="shared" si="6"/>
        <v>57.6</v>
      </c>
      <c r="O42" s="21">
        <f t="shared" si="7"/>
        <v>35</v>
      </c>
      <c r="P42" s="21" t="str">
        <f t="shared" si="8"/>
        <v>SI</v>
      </c>
    </row>
    <row r="43" spans="1:16" x14ac:dyDescent="0.25">
      <c r="A43" t="s">
        <v>69</v>
      </c>
      <c r="B43" s="31">
        <v>6.5</v>
      </c>
      <c r="C43" s="31">
        <v>7.5</v>
      </c>
      <c r="D43">
        <v>100</v>
      </c>
      <c r="E43" s="31">
        <f t="shared" si="0"/>
        <v>10</v>
      </c>
      <c r="F43" s="11">
        <v>7762</v>
      </c>
      <c r="G43" s="12">
        <f t="shared" si="1"/>
        <v>0.65298224951627826</v>
      </c>
      <c r="H43" s="11">
        <v>7762</v>
      </c>
      <c r="I43" s="12">
        <f t="shared" si="2"/>
        <v>0.76150299224958307</v>
      </c>
      <c r="J43" s="11">
        <f t="shared" si="3"/>
        <v>0</v>
      </c>
      <c r="K43" s="12">
        <f t="shared" si="4"/>
        <v>0</v>
      </c>
      <c r="L43" s="31">
        <f t="shared" si="5"/>
        <v>23.07</v>
      </c>
      <c r="M43" s="31">
        <v>9.5</v>
      </c>
      <c r="N43" s="20">
        <f t="shared" si="6"/>
        <v>56.57</v>
      </c>
      <c r="O43" s="21">
        <f t="shared" si="7"/>
        <v>36</v>
      </c>
      <c r="P43" s="21" t="str">
        <f t="shared" si="8"/>
        <v>SI</v>
      </c>
    </row>
    <row r="44" spans="1:16" x14ac:dyDescent="0.25">
      <c r="A44" t="s">
        <v>70</v>
      </c>
      <c r="B44" s="31">
        <v>7</v>
      </c>
      <c r="C44" s="31">
        <v>7</v>
      </c>
      <c r="D44">
        <v>100</v>
      </c>
      <c r="E44" s="31">
        <f t="shared" si="0"/>
        <v>10</v>
      </c>
      <c r="F44" s="11">
        <v>6574</v>
      </c>
      <c r="G44" s="12">
        <f t="shared" si="1"/>
        <v>0.55304113737696647</v>
      </c>
      <c r="H44" s="11">
        <v>6574</v>
      </c>
      <c r="I44" s="12">
        <f t="shared" si="2"/>
        <v>0.64495241832630235</v>
      </c>
      <c r="J44" s="11">
        <f t="shared" si="3"/>
        <v>0</v>
      </c>
      <c r="K44" s="12">
        <f t="shared" si="4"/>
        <v>0</v>
      </c>
      <c r="L44" s="31">
        <f t="shared" si="5"/>
        <v>19.54</v>
      </c>
      <c r="M44" s="31">
        <v>12.5</v>
      </c>
      <c r="N44" s="20">
        <f t="shared" si="6"/>
        <v>56.04</v>
      </c>
      <c r="O44" s="21">
        <f t="shared" si="7"/>
        <v>37</v>
      </c>
      <c r="P44" s="21" t="str">
        <f t="shared" si="8"/>
        <v>SI</v>
      </c>
    </row>
    <row r="45" spans="1:16" x14ac:dyDescent="0.25">
      <c r="A45" t="s">
        <v>71</v>
      </c>
      <c r="B45" s="31">
        <v>7</v>
      </c>
      <c r="C45" s="31">
        <v>10</v>
      </c>
      <c r="D45">
        <v>100</v>
      </c>
      <c r="E45" s="31">
        <f t="shared" si="0"/>
        <v>10</v>
      </c>
      <c r="F45" s="11">
        <v>5017</v>
      </c>
      <c r="G45" s="12">
        <f t="shared" si="1"/>
        <v>0.42205771010347437</v>
      </c>
      <c r="H45" s="11">
        <v>5017</v>
      </c>
      <c r="I45" s="12">
        <f t="shared" si="2"/>
        <v>0.49220052977533602</v>
      </c>
      <c r="J45" s="11">
        <f t="shared" si="3"/>
        <v>0</v>
      </c>
      <c r="K45" s="12">
        <f t="shared" si="4"/>
        <v>0</v>
      </c>
      <c r="L45" s="31">
        <f t="shared" si="5"/>
        <v>14.91</v>
      </c>
      <c r="M45" s="31">
        <v>13.5</v>
      </c>
      <c r="N45" s="20">
        <f t="shared" si="6"/>
        <v>55.41</v>
      </c>
      <c r="O45" s="21">
        <f t="shared" si="7"/>
        <v>38</v>
      </c>
      <c r="P45" s="21" t="str">
        <f t="shared" si="8"/>
        <v>SI</v>
      </c>
    </row>
    <row r="46" spans="1:16" x14ac:dyDescent="0.25">
      <c r="A46" t="s">
        <v>72</v>
      </c>
      <c r="B46" s="31">
        <v>8.5</v>
      </c>
      <c r="C46" s="31">
        <v>9</v>
      </c>
      <c r="D46">
        <v>100</v>
      </c>
      <c r="E46" s="31">
        <f t="shared" si="0"/>
        <v>10</v>
      </c>
      <c r="F46" s="11">
        <v>5292</v>
      </c>
      <c r="G46" s="12">
        <f t="shared" si="1"/>
        <v>0.44519222680238918</v>
      </c>
      <c r="H46" s="11">
        <v>5292</v>
      </c>
      <c r="I46" s="12">
        <f t="shared" si="2"/>
        <v>0.51917982929461393</v>
      </c>
      <c r="J46" s="11">
        <f t="shared" si="3"/>
        <v>0</v>
      </c>
      <c r="K46" s="12">
        <f t="shared" si="4"/>
        <v>0</v>
      </c>
      <c r="L46" s="31">
        <f t="shared" si="5"/>
        <v>15.73</v>
      </c>
      <c r="M46" s="31">
        <v>12</v>
      </c>
      <c r="N46" s="20">
        <f t="shared" si="6"/>
        <v>55.23</v>
      </c>
      <c r="O46" s="21">
        <f t="shared" si="7"/>
        <v>39</v>
      </c>
      <c r="P46" s="21" t="str">
        <f t="shared" si="8"/>
        <v>SI</v>
      </c>
    </row>
    <row r="47" spans="1:16" x14ac:dyDescent="0.25">
      <c r="A47" t="s">
        <v>73</v>
      </c>
      <c r="B47" s="31">
        <v>6</v>
      </c>
      <c r="C47" s="31">
        <v>6</v>
      </c>
      <c r="D47">
        <v>100</v>
      </c>
      <c r="E47" s="31">
        <f t="shared" si="0"/>
        <v>10</v>
      </c>
      <c r="F47" s="11">
        <v>6970</v>
      </c>
      <c r="G47" s="12">
        <f t="shared" si="1"/>
        <v>0.58635484142340377</v>
      </c>
      <c r="H47" s="11">
        <v>6970</v>
      </c>
      <c r="I47" s="12">
        <f t="shared" si="2"/>
        <v>0.68380260963406259</v>
      </c>
      <c r="J47" s="11">
        <f t="shared" si="3"/>
        <v>0</v>
      </c>
      <c r="K47" s="12">
        <f t="shared" si="4"/>
        <v>0</v>
      </c>
      <c r="L47" s="31">
        <f t="shared" si="5"/>
        <v>20.71</v>
      </c>
      <c r="M47" s="31">
        <v>12</v>
      </c>
      <c r="N47" s="20">
        <f t="shared" si="6"/>
        <v>54.71</v>
      </c>
      <c r="O47" s="21">
        <f t="shared" si="7"/>
        <v>40</v>
      </c>
      <c r="P47" s="21" t="str">
        <f t="shared" si="8"/>
        <v>SI</v>
      </c>
    </row>
    <row r="48" spans="1:16" x14ac:dyDescent="0.25">
      <c r="A48" t="s">
        <v>74</v>
      </c>
      <c r="B48" s="31">
        <v>9</v>
      </c>
      <c r="C48" s="31">
        <v>10.5</v>
      </c>
      <c r="D48">
        <v>100</v>
      </c>
      <c r="E48" s="31">
        <f t="shared" si="0"/>
        <v>10</v>
      </c>
      <c r="F48" s="11">
        <v>2714</v>
      </c>
      <c r="G48" s="12">
        <f t="shared" si="1"/>
        <v>0.22831664843947169</v>
      </c>
      <c r="H48" s="11">
        <v>2714</v>
      </c>
      <c r="I48" s="12">
        <f t="shared" si="2"/>
        <v>0.2662611596193466</v>
      </c>
      <c r="J48" s="11">
        <f t="shared" si="3"/>
        <v>0</v>
      </c>
      <c r="K48" s="12">
        <f t="shared" si="4"/>
        <v>0</v>
      </c>
      <c r="L48" s="31">
        <f t="shared" si="5"/>
        <v>8.07</v>
      </c>
      <c r="M48" s="31">
        <v>15</v>
      </c>
      <c r="N48" s="20">
        <f t="shared" si="6"/>
        <v>52.57</v>
      </c>
      <c r="O48" s="21">
        <f t="shared" si="7"/>
        <v>41</v>
      </c>
      <c r="P48" s="21" t="str">
        <f t="shared" si="8"/>
        <v>SI</v>
      </c>
    </row>
    <row r="49" spans="1:16" x14ac:dyDescent="0.25">
      <c r="A49" t="s">
        <v>75</v>
      </c>
      <c r="B49" s="31">
        <v>9.5</v>
      </c>
      <c r="C49" s="31">
        <v>5.5</v>
      </c>
      <c r="D49">
        <v>100</v>
      </c>
      <c r="E49" s="31">
        <f t="shared" si="0"/>
        <v>10</v>
      </c>
      <c r="F49" s="11">
        <v>5662</v>
      </c>
      <c r="G49" s="12">
        <f t="shared" si="1"/>
        <v>0.47631866745183815</v>
      </c>
      <c r="H49" s="11">
        <v>5662</v>
      </c>
      <c r="I49" s="12">
        <f t="shared" si="2"/>
        <v>0.5554792504660061</v>
      </c>
      <c r="J49" s="11">
        <f t="shared" si="3"/>
        <v>0</v>
      </c>
      <c r="K49" s="12">
        <f t="shared" si="4"/>
        <v>0</v>
      </c>
      <c r="L49" s="31">
        <f t="shared" si="5"/>
        <v>16.829999999999998</v>
      </c>
      <c r="M49" s="31">
        <v>10</v>
      </c>
      <c r="N49" s="20">
        <f t="shared" si="6"/>
        <v>51.83</v>
      </c>
      <c r="O49" s="21">
        <f t="shared" si="7"/>
        <v>42</v>
      </c>
      <c r="P49" s="21" t="str">
        <f t="shared" si="8"/>
        <v>SI</v>
      </c>
    </row>
    <row r="50" spans="1:16" x14ac:dyDescent="0.25">
      <c r="A50" t="s">
        <v>76</v>
      </c>
      <c r="B50" s="31">
        <v>8</v>
      </c>
      <c r="C50" s="31">
        <v>7</v>
      </c>
      <c r="D50">
        <v>100</v>
      </c>
      <c r="E50" s="31">
        <f t="shared" si="0"/>
        <v>10</v>
      </c>
      <c r="F50" s="11">
        <v>4056</v>
      </c>
      <c r="G50" s="12">
        <f t="shared" si="1"/>
        <v>0.34121308993017579</v>
      </c>
      <c r="H50" s="11">
        <v>4056</v>
      </c>
      <c r="I50" s="12">
        <f t="shared" si="2"/>
        <v>0.39792014127342296</v>
      </c>
      <c r="J50" s="11">
        <f t="shared" si="3"/>
        <v>0</v>
      </c>
      <c r="K50" s="12">
        <f t="shared" si="4"/>
        <v>0</v>
      </c>
      <c r="L50" s="31">
        <f t="shared" si="5"/>
        <v>12.05</v>
      </c>
      <c r="M50" s="31">
        <v>14.5</v>
      </c>
      <c r="N50" s="20">
        <f t="shared" si="6"/>
        <v>51.55</v>
      </c>
      <c r="O50" s="21">
        <f t="shared" si="7"/>
        <v>43</v>
      </c>
      <c r="P50" s="21" t="str">
        <f t="shared" si="8"/>
        <v>SI</v>
      </c>
    </row>
    <row r="51" spans="1:16" x14ac:dyDescent="0.25">
      <c r="A51" t="s">
        <v>77</v>
      </c>
      <c r="B51" s="31">
        <v>8</v>
      </c>
      <c r="C51" s="31">
        <v>7</v>
      </c>
      <c r="D51">
        <v>100</v>
      </c>
      <c r="E51" s="31">
        <f t="shared" si="0"/>
        <v>10</v>
      </c>
      <c r="F51" s="11">
        <v>5018</v>
      </c>
      <c r="G51" s="12">
        <f t="shared" si="1"/>
        <v>0.42214183561874319</v>
      </c>
      <c r="H51" s="11">
        <v>5018</v>
      </c>
      <c r="I51" s="12">
        <f t="shared" si="2"/>
        <v>0.49229863631904247</v>
      </c>
      <c r="J51" s="11">
        <f t="shared" si="3"/>
        <v>0</v>
      </c>
      <c r="K51" s="12">
        <f t="shared" si="4"/>
        <v>0</v>
      </c>
      <c r="L51" s="31">
        <f t="shared" si="5"/>
        <v>14.91</v>
      </c>
      <c r="M51" s="31">
        <v>11.5</v>
      </c>
      <c r="N51" s="20">
        <f t="shared" si="6"/>
        <v>51.41</v>
      </c>
      <c r="O51" s="21">
        <f t="shared" si="7"/>
        <v>44</v>
      </c>
      <c r="P51" s="21" t="str">
        <f t="shared" si="8"/>
        <v>SI</v>
      </c>
    </row>
    <row r="52" spans="1:16" x14ac:dyDescent="0.25">
      <c r="A52" t="s">
        <v>78</v>
      </c>
      <c r="B52" s="31">
        <v>9.5</v>
      </c>
      <c r="C52" s="31">
        <v>6.5</v>
      </c>
      <c r="D52">
        <v>100</v>
      </c>
      <c r="E52" s="31">
        <f t="shared" si="0"/>
        <v>10</v>
      </c>
      <c r="F52" s="11">
        <v>5095</v>
      </c>
      <c r="G52" s="12">
        <f t="shared" si="1"/>
        <v>0.42861950029443929</v>
      </c>
      <c r="H52" s="11">
        <v>5095</v>
      </c>
      <c r="I52" s="12">
        <f t="shared" si="2"/>
        <v>0.49985284018444032</v>
      </c>
      <c r="J52" s="11">
        <f t="shared" si="3"/>
        <v>0</v>
      </c>
      <c r="K52" s="12">
        <f t="shared" si="4"/>
        <v>0</v>
      </c>
      <c r="L52" s="31">
        <f t="shared" si="5"/>
        <v>15.14</v>
      </c>
      <c r="M52" s="31">
        <v>10</v>
      </c>
      <c r="N52" s="20">
        <f t="shared" si="6"/>
        <v>51.14</v>
      </c>
      <c r="O52" s="21">
        <f t="shared" si="7"/>
        <v>45</v>
      </c>
      <c r="P52" s="21" t="str">
        <f t="shared" si="8"/>
        <v>SI</v>
      </c>
    </row>
    <row r="53" spans="1:16" x14ac:dyDescent="0.25">
      <c r="A53" t="s">
        <v>79</v>
      </c>
      <c r="B53" s="31">
        <v>7.5</v>
      </c>
      <c r="C53" s="31">
        <v>6.5</v>
      </c>
      <c r="D53">
        <v>100</v>
      </c>
      <c r="E53" s="31">
        <f t="shared" si="0"/>
        <v>10</v>
      </c>
      <c r="F53" s="11">
        <v>3800</v>
      </c>
      <c r="G53" s="12">
        <f t="shared" si="1"/>
        <v>0.31967695802136786</v>
      </c>
      <c r="H53" s="11">
        <v>3800</v>
      </c>
      <c r="I53" s="12">
        <f t="shared" si="2"/>
        <v>0.37280486608456787</v>
      </c>
      <c r="J53" s="11">
        <f t="shared" si="3"/>
        <v>0</v>
      </c>
      <c r="K53" s="12">
        <f t="shared" si="4"/>
        <v>0</v>
      </c>
      <c r="L53" s="31">
        <f t="shared" si="5"/>
        <v>11.29</v>
      </c>
      <c r="M53" s="31">
        <v>15</v>
      </c>
      <c r="N53" s="20">
        <f t="shared" si="6"/>
        <v>50.29</v>
      </c>
      <c r="O53" s="21">
        <f t="shared" si="7"/>
        <v>46</v>
      </c>
      <c r="P53" s="21" t="str">
        <f t="shared" si="8"/>
        <v>SI</v>
      </c>
    </row>
    <row r="54" spans="1:16" x14ac:dyDescent="0.25">
      <c r="A54" t="s">
        <v>80</v>
      </c>
      <c r="B54" s="31">
        <v>11</v>
      </c>
      <c r="C54" s="31">
        <v>7.5</v>
      </c>
      <c r="D54">
        <v>100</v>
      </c>
      <c r="E54" s="31">
        <f t="shared" si="0"/>
        <v>10</v>
      </c>
      <c r="F54" s="11">
        <v>2415</v>
      </c>
      <c r="G54" s="12">
        <f t="shared" si="1"/>
        <v>0.20316311937410617</v>
      </c>
      <c r="H54" s="11">
        <v>2415</v>
      </c>
      <c r="I54" s="12">
        <f t="shared" si="2"/>
        <v>0.23692730305111351</v>
      </c>
      <c r="J54" s="11">
        <f t="shared" si="3"/>
        <v>0</v>
      </c>
      <c r="K54" s="12">
        <f t="shared" si="4"/>
        <v>0</v>
      </c>
      <c r="L54" s="31">
        <f t="shared" si="5"/>
        <v>7.18</v>
      </c>
      <c r="M54" s="31">
        <v>13</v>
      </c>
      <c r="N54" s="20">
        <f t="shared" si="6"/>
        <v>48.68</v>
      </c>
      <c r="O54" s="21">
        <f t="shared" si="7"/>
        <v>47</v>
      </c>
      <c r="P54" s="21" t="str">
        <f t="shared" si="8"/>
        <v>SI</v>
      </c>
    </row>
    <row r="55" spans="1:16" x14ac:dyDescent="0.25">
      <c r="A55" t="s">
        <v>81</v>
      </c>
      <c r="B55" s="31">
        <v>6.5</v>
      </c>
      <c r="C55" s="31">
        <v>3.5</v>
      </c>
      <c r="D55">
        <v>100</v>
      </c>
      <c r="E55" s="31">
        <f t="shared" si="0"/>
        <v>10</v>
      </c>
      <c r="F55" s="11">
        <v>5653</v>
      </c>
      <c r="G55" s="12">
        <f t="shared" si="1"/>
        <v>0.47556153781441912</v>
      </c>
      <c r="H55" s="11">
        <v>5653</v>
      </c>
      <c r="I55" s="12">
        <f t="shared" si="2"/>
        <v>0.55459629157264789</v>
      </c>
      <c r="J55" s="11">
        <f t="shared" si="3"/>
        <v>0</v>
      </c>
      <c r="K55" s="12">
        <f t="shared" si="4"/>
        <v>0</v>
      </c>
      <c r="L55" s="31">
        <f t="shared" si="5"/>
        <v>16.8</v>
      </c>
      <c r="M55" s="31">
        <v>10.5</v>
      </c>
      <c r="N55" s="20">
        <f t="shared" si="6"/>
        <v>47.3</v>
      </c>
      <c r="O55" s="21">
        <f t="shared" si="7"/>
        <v>48</v>
      </c>
      <c r="P55" s="21" t="str">
        <f t="shared" si="8"/>
        <v>SI</v>
      </c>
    </row>
    <row r="56" spans="1:16" x14ac:dyDescent="0.25">
      <c r="A56" t="s">
        <v>82</v>
      </c>
      <c r="B56" s="31">
        <v>0</v>
      </c>
      <c r="C56" s="31">
        <v>4</v>
      </c>
      <c r="D56">
        <v>100</v>
      </c>
      <c r="E56" s="31">
        <f t="shared" si="0"/>
        <v>10</v>
      </c>
      <c r="F56" s="11">
        <v>9710</v>
      </c>
      <c r="G56" s="12">
        <f t="shared" si="1"/>
        <v>0.81685875325986368</v>
      </c>
      <c r="H56" s="11">
        <v>9710</v>
      </c>
      <c r="I56" s="12">
        <f t="shared" si="2"/>
        <v>0.95261453938977725</v>
      </c>
      <c r="J56" s="11">
        <f t="shared" si="3"/>
        <v>0</v>
      </c>
      <c r="K56" s="12">
        <f t="shared" si="4"/>
        <v>0</v>
      </c>
      <c r="L56" s="31">
        <f t="shared" si="5"/>
        <v>28.85</v>
      </c>
      <c r="M56" s="31">
        <v>0</v>
      </c>
      <c r="N56" s="20">
        <f t="shared" si="6"/>
        <v>42.85</v>
      </c>
      <c r="O56" s="21">
        <f t="shared" si="7"/>
        <v>49</v>
      </c>
      <c r="P56" s="21" t="str">
        <f t="shared" si="8"/>
        <v>SI</v>
      </c>
    </row>
    <row r="57" spans="1:16" x14ac:dyDescent="0.25">
      <c r="A57" t="s">
        <v>83</v>
      </c>
      <c r="B57" s="31">
        <v>0</v>
      </c>
      <c r="C57" s="31">
        <v>6.5</v>
      </c>
      <c r="D57">
        <v>100</v>
      </c>
      <c r="E57" s="31">
        <f t="shared" si="0"/>
        <v>10</v>
      </c>
      <c r="F57" s="11">
        <v>8756</v>
      </c>
      <c r="G57" s="12">
        <f t="shared" si="1"/>
        <v>0.73660301169344666</v>
      </c>
      <c r="H57" s="11">
        <v>8756</v>
      </c>
      <c r="I57" s="12">
        <f t="shared" si="2"/>
        <v>0.85902089669380943</v>
      </c>
      <c r="J57" s="11">
        <f t="shared" si="3"/>
        <v>0</v>
      </c>
      <c r="K57" s="12">
        <f t="shared" si="4"/>
        <v>0</v>
      </c>
      <c r="L57" s="31">
        <f t="shared" si="5"/>
        <v>26.02</v>
      </c>
      <c r="M57" s="31">
        <v>0</v>
      </c>
      <c r="N57" s="20">
        <f t="shared" si="6"/>
        <v>42.52</v>
      </c>
      <c r="O57" s="21">
        <f t="shared" si="7"/>
        <v>50</v>
      </c>
      <c r="P57" s="21" t="str">
        <f t="shared" si="8"/>
        <v>SI</v>
      </c>
    </row>
    <row r="58" spans="1:16" x14ac:dyDescent="0.25">
      <c r="A58" t="s">
        <v>84</v>
      </c>
      <c r="B58" s="31">
        <v>0</v>
      </c>
      <c r="C58" s="31">
        <v>0</v>
      </c>
      <c r="D58">
        <v>100</v>
      </c>
      <c r="E58" s="31">
        <f t="shared" si="0"/>
        <v>10</v>
      </c>
      <c r="F58" s="11">
        <v>9735</v>
      </c>
      <c r="G58" s="12">
        <f t="shared" si="1"/>
        <v>0.81896189114158324</v>
      </c>
      <c r="H58" s="11">
        <v>5935</v>
      </c>
      <c r="I58" s="12">
        <f t="shared" si="2"/>
        <v>0.5822623368978711</v>
      </c>
      <c r="J58" s="11">
        <f t="shared" si="3"/>
        <v>3800</v>
      </c>
      <c r="K58" s="12">
        <f t="shared" si="4"/>
        <v>1</v>
      </c>
      <c r="L58" s="31">
        <f t="shared" si="5"/>
        <v>29.47</v>
      </c>
      <c r="M58" s="31">
        <v>0</v>
      </c>
      <c r="N58" s="20">
        <f t="shared" si="6"/>
        <v>39.47</v>
      </c>
      <c r="O58" s="21">
        <f t="shared" si="7"/>
        <v>51</v>
      </c>
      <c r="P58" s="21" t="str">
        <f t="shared" si="8"/>
        <v>NO</v>
      </c>
    </row>
    <row r="59" spans="1:16" x14ac:dyDescent="0.25">
      <c r="A59" t="s">
        <v>85</v>
      </c>
      <c r="B59" s="31">
        <v>0</v>
      </c>
      <c r="C59" s="31">
        <v>0</v>
      </c>
      <c r="D59">
        <v>100</v>
      </c>
      <c r="E59" s="31">
        <f t="shared" si="0"/>
        <v>10</v>
      </c>
      <c r="F59" s="11">
        <v>9639</v>
      </c>
      <c r="G59" s="12">
        <f t="shared" si="1"/>
        <v>0.81088584167578026</v>
      </c>
      <c r="H59" s="11">
        <v>6939</v>
      </c>
      <c r="I59" s="12">
        <f t="shared" si="2"/>
        <v>0.68076130677916213</v>
      </c>
      <c r="J59" s="11">
        <f t="shared" si="3"/>
        <v>2700</v>
      </c>
      <c r="K59" s="12">
        <f t="shared" si="4"/>
        <v>0.71052631578947367</v>
      </c>
      <c r="L59" s="31">
        <f t="shared" si="5"/>
        <v>29.03</v>
      </c>
      <c r="M59" s="31">
        <v>0</v>
      </c>
      <c r="N59" s="20">
        <f t="shared" si="6"/>
        <v>39.03</v>
      </c>
      <c r="O59" s="21">
        <f t="shared" si="7"/>
        <v>52</v>
      </c>
      <c r="P59" s="21" t="str">
        <f t="shared" si="8"/>
        <v>NO</v>
      </c>
    </row>
    <row r="60" spans="1:16" x14ac:dyDescent="0.25">
      <c r="A60" t="s">
        <v>86</v>
      </c>
      <c r="B60" s="31">
        <v>0</v>
      </c>
      <c r="C60" s="31">
        <v>0</v>
      </c>
      <c r="D60">
        <v>100</v>
      </c>
      <c r="E60" s="31">
        <f t="shared" si="0"/>
        <v>10</v>
      </c>
      <c r="F60" s="11">
        <v>9406</v>
      </c>
      <c r="G60" s="12">
        <f t="shared" si="1"/>
        <v>0.79128459661815431</v>
      </c>
      <c r="H60" s="11">
        <v>9406</v>
      </c>
      <c r="I60" s="12">
        <f t="shared" si="2"/>
        <v>0.92279015010301191</v>
      </c>
      <c r="J60" s="11">
        <f t="shared" si="3"/>
        <v>0</v>
      </c>
      <c r="K60" s="12">
        <f t="shared" si="4"/>
        <v>0</v>
      </c>
      <c r="L60" s="31">
        <f t="shared" si="5"/>
        <v>27.95</v>
      </c>
      <c r="M60" s="31">
        <v>0</v>
      </c>
      <c r="N60" s="20">
        <f t="shared" si="6"/>
        <v>37.950000000000003</v>
      </c>
      <c r="O60" s="21">
        <f t="shared" si="7"/>
        <v>53</v>
      </c>
      <c r="P60" s="21" t="str">
        <f t="shared" si="8"/>
        <v>NO</v>
      </c>
    </row>
    <row r="61" spans="1:16" x14ac:dyDescent="0.25">
      <c r="A61" t="s">
        <v>87</v>
      </c>
      <c r="B61" s="31">
        <v>0</v>
      </c>
      <c r="C61" s="31">
        <v>0</v>
      </c>
      <c r="D61">
        <v>100</v>
      </c>
      <c r="E61" s="31">
        <f t="shared" si="0"/>
        <v>10</v>
      </c>
      <c r="F61" s="11">
        <v>9115</v>
      </c>
      <c r="G61" s="12">
        <f t="shared" si="1"/>
        <v>0.76680407167493903</v>
      </c>
      <c r="H61" s="11">
        <v>9115</v>
      </c>
      <c r="I61" s="12">
        <f t="shared" si="2"/>
        <v>0.89424114588443049</v>
      </c>
      <c r="J61" s="11">
        <f t="shared" si="3"/>
        <v>0</v>
      </c>
      <c r="K61" s="12">
        <f t="shared" si="4"/>
        <v>0</v>
      </c>
      <c r="L61" s="31">
        <f t="shared" si="5"/>
        <v>27.09</v>
      </c>
      <c r="M61" s="31">
        <v>0</v>
      </c>
      <c r="N61" s="20">
        <f t="shared" si="6"/>
        <v>37.090000000000003</v>
      </c>
      <c r="O61" s="21">
        <f t="shared" si="7"/>
        <v>54</v>
      </c>
      <c r="P61" s="21" t="str">
        <f t="shared" si="8"/>
        <v>NO</v>
      </c>
    </row>
    <row r="62" spans="1:16" x14ac:dyDescent="0.25">
      <c r="A62" t="s">
        <v>88</v>
      </c>
      <c r="B62" s="31">
        <v>0</v>
      </c>
      <c r="C62" s="31">
        <v>7</v>
      </c>
      <c r="D62">
        <v>100</v>
      </c>
      <c r="E62" s="31">
        <f t="shared" si="0"/>
        <v>10</v>
      </c>
      <c r="F62" s="11">
        <v>2990</v>
      </c>
      <c r="G62" s="12">
        <f t="shared" si="1"/>
        <v>0.25153529065365526</v>
      </c>
      <c r="H62" s="11">
        <v>2990</v>
      </c>
      <c r="I62" s="12">
        <f t="shared" si="2"/>
        <v>0.29333856568233102</v>
      </c>
      <c r="J62" s="11">
        <f t="shared" si="3"/>
        <v>0</v>
      </c>
      <c r="K62" s="12">
        <f t="shared" si="4"/>
        <v>0</v>
      </c>
      <c r="L62" s="31">
        <f t="shared" si="5"/>
        <v>8.89</v>
      </c>
      <c r="M62" s="31">
        <v>9</v>
      </c>
      <c r="N62" s="20">
        <f t="shared" si="6"/>
        <v>34.89</v>
      </c>
      <c r="O62" s="21">
        <f t="shared" si="7"/>
        <v>55</v>
      </c>
      <c r="P62" s="21" t="str">
        <f t="shared" si="8"/>
        <v>NO</v>
      </c>
    </row>
    <row r="63" spans="1:16" x14ac:dyDescent="0.25">
      <c r="A63" t="s">
        <v>89</v>
      </c>
      <c r="B63" s="31">
        <v>0</v>
      </c>
      <c r="C63" s="31">
        <v>0</v>
      </c>
      <c r="D63">
        <v>100</v>
      </c>
      <c r="E63" s="31">
        <f t="shared" si="0"/>
        <v>10</v>
      </c>
      <c r="F63" s="11">
        <v>8089</v>
      </c>
      <c r="G63" s="12">
        <f t="shared" si="1"/>
        <v>0.68049129300916966</v>
      </c>
      <c r="H63" s="11">
        <v>8089</v>
      </c>
      <c r="I63" s="12">
        <f t="shared" si="2"/>
        <v>0.79358383204159721</v>
      </c>
      <c r="J63" s="11">
        <f t="shared" si="3"/>
        <v>0</v>
      </c>
      <c r="K63" s="12">
        <f t="shared" si="4"/>
        <v>0</v>
      </c>
      <c r="L63" s="31">
        <f t="shared" si="5"/>
        <v>24.04</v>
      </c>
      <c r="M63" s="31">
        <v>0</v>
      </c>
      <c r="N63" s="20">
        <f t="shared" si="6"/>
        <v>34.04</v>
      </c>
      <c r="O63" s="21">
        <f t="shared" si="7"/>
        <v>56</v>
      </c>
      <c r="P63" s="21" t="str">
        <f t="shared" si="8"/>
        <v>NO</v>
      </c>
    </row>
    <row r="64" spans="1:16" x14ac:dyDescent="0.25">
      <c r="A64" t="s">
        <v>90</v>
      </c>
      <c r="B64" s="31">
        <v>0</v>
      </c>
      <c r="C64" s="31">
        <v>0</v>
      </c>
      <c r="D64">
        <v>100</v>
      </c>
      <c r="E64" s="31">
        <f t="shared" si="0"/>
        <v>10</v>
      </c>
      <c r="F64" s="11">
        <v>7887</v>
      </c>
      <c r="G64" s="12">
        <f t="shared" si="1"/>
        <v>0.66349793892487596</v>
      </c>
      <c r="H64" s="11">
        <v>7887</v>
      </c>
      <c r="I64" s="12">
        <f t="shared" si="2"/>
        <v>0.77376631021289122</v>
      </c>
      <c r="J64" s="11">
        <f t="shared" si="3"/>
        <v>0</v>
      </c>
      <c r="K64" s="12">
        <f t="shared" si="4"/>
        <v>0</v>
      </c>
      <c r="L64" s="31">
        <f t="shared" si="5"/>
        <v>23.44</v>
      </c>
      <c r="M64" s="31">
        <v>0</v>
      </c>
      <c r="N64" s="20">
        <f t="shared" si="6"/>
        <v>33.44</v>
      </c>
      <c r="O64" s="21">
        <f t="shared" si="7"/>
        <v>57</v>
      </c>
      <c r="P64" s="21" t="str">
        <f t="shared" si="8"/>
        <v>NO</v>
      </c>
    </row>
    <row r="65" spans="1:16" x14ac:dyDescent="0.25">
      <c r="A65" t="s">
        <v>91</v>
      </c>
      <c r="B65" s="31">
        <v>0</v>
      </c>
      <c r="C65" s="31">
        <v>0</v>
      </c>
      <c r="D65">
        <v>100</v>
      </c>
      <c r="E65" s="31">
        <f t="shared" si="0"/>
        <v>10</v>
      </c>
      <c r="F65" s="11">
        <v>7300</v>
      </c>
      <c r="G65" s="12">
        <f t="shared" si="1"/>
        <v>0.61411626146210141</v>
      </c>
      <c r="H65" s="11">
        <v>7300</v>
      </c>
      <c r="I65" s="12">
        <f t="shared" si="2"/>
        <v>0.7161777690571961</v>
      </c>
      <c r="J65" s="11">
        <f t="shared" si="3"/>
        <v>0</v>
      </c>
      <c r="K65" s="12">
        <f t="shared" si="4"/>
        <v>0</v>
      </c>
      <c r="L65" s="31">
        <f t="shared" si="5"/>
        <v>21.69</v>
      </c>
      <c r="M65" s="31">
        <v>0</v>
      </c>
      <c r="N65" s="20">
        <f t="shared" si="6"/>
        <v>31.69</v>
      </c>
      <c r="O65" s="21">
        <f t="shared" si="7"/>
        <v>58</v>
      </c>
      <c r="P65" s="21" t="str">
        <f t="shared" si="8"/>
        <v>NO</v>
      </c>
    </row>
    <row r="66" spans="1:16" x14ac:dyDescent="0.25">
      <c r="A66" t="s">
        <v>92</v>
      </c>
      <c r="B66" s="31">
        <v>0</v>
      </c>
      <c r="C66" s="31">
        <v>9.5</v>
      </c>
      <c r="D66">
        <v>100</v>
      </c>
      <c r="E66" s="31">
        <f t="shared" si="0"/>
        <v>10</v>
      </c>
      <c r="F66" s="11">
        <v>4016</v>
      </c>
      <c r="G66" s="12">
        <f t="shared" si="1"/>
        <v>0.33784806931942457</v>
      </c>
      <c r="H66" s="11">
        <v>4016</v>
      </c>
      <c r="I66" s="12">
        <f t="shared" si="2"/>
        <v>0.39399587952516435</v>
      </c>
      <c r="J66" s="11">
        <f t="shared" si="3"/>
        <v>0</v>
      </c>
      <c r="K66" s="12">
        <f t="shared" si="4"/>
        <v>0</v>
      </c>
      <c r="L66" s="31">
        <f t="shared" si="5"/>
        <v>11.93</v>
      </c>
      <c r="M66" s="31">
        <v>0</v>
      </c>
      <c r="N66" s="20">
        <f t="shared" si="6"/>
        <v>31.43</v>
      </c>
      <c r="O66" s="21">
        <f t="shared" si="7"/>
        <v>59</v>
      </c>
      <c r="P66" s="21" t="str">
        <f t="shared" si="8"/>
        <v>NO</v>
      </c>
    </row>
    <row r="67" spans="1:16" x14ac:dyDescent="0.25">
      <c r="A67" t="s">
        <v>93</v>
      </c>
      <c r="B67" s="31">
        <v>0</v>
      </c>
      <c r="C67" s="31">
        <v>0</v>
      </c>
      <c r="D67">
        <v>100</v>
      </c>
      <c r="E67" s="31">
        <f t="shared" si="0"/>
        <v>10</v>
      </c>
      <c r="F67" s="11">
        <v>7092</v>
      </c>
      <c r="G67" s="12">
        <f t="shared" si="1"/>
        <v>0.59661815428619502</v>
      </c>
      <c r="H67" s="11">
        <v>7092</v>
      </c>
      <c r="I67" s="12">
        <f t="shared" si="2"/>
        <v>0.69577160796625137</v>
      </c>
      <c r="J67" s="11">
        <f t="shared" si="3"/>
        <v>0</v>
      </c>
      <c r="K67" s="12">
        <f t="shared" si="4"/>
        <v>0</v>
      </c>
      <c r="L67" s="31">
        <f t="shared" si="5"/>
        <v>21.07</v>
      </c>
      <c r="M67" s="31">
        <v>0</v>
      </c>
      <c r="N67" s="20">
        <f t="shared" si="6"/>
        <v>31.07</v>
      </c>
      <c r="O67" s="21">
        <f t="shared" si="7"/>
        <v>60</v>
      </c>
      <c r="P67" s="21" t="str">
        <f t="shared" si="8"/>
        <v>NO</v>
      </c>
    </row>
    <row r="68" spans="1:16" x14ac:dyDescent="0.25">
      <c r="A68" t="s">
        <v>94</v>
      </c>
      <c r="B68" s="31">
        <v>0</v>
      </c>
      <c r="C68" s="31">
        <v>0</v>
      </c>
      <c r="D68">
        <v>100</v>
      </c>
      <c r="E68" s="31">
        <f t="shared" si="0"/>
        <v>10</v>
      </c>
      <c r="F68" s="11">
        <v>6939</v>
      </c>
      <c r="G68" s="12">
        <f t="shared" si="1"/>
        <v>0.58374695045007152</v>
      </c>
      <c r="H68" s="11">
        <v>6939</v>
      </c>
      <c r="I68" s="12">
        <f t="shared" si="2"/>
        <v>0.68076130677916213</v>
      </c>
      <c r="J68" s="11">
        <f t="shared" si="3"/>
        <v>0</v>
      </c>
      <c r="K68" s="12">
        <f t="shared" si="4"/>
        <v>0</v>
      </c>
      <c r="L68" s="31">
        <f t="shared" si="5"/>
        <v>20.62</v>
      </c>
      <c r="M68" s="31">
        <v>0</v>
      </c>
      <c r="N68" s="20">
        <f t="shared" si="6"/>
        <v>30.62</v>
      </c>
      <c r="O68" s="21">
        <f t="shared" si="7"/>
        <v>61</v>
      </c>
      <c r="P68" s="21" t="str">
        <f t="shared" si="8"/>
        <v>NO</v>
      </c>
    </row>
    <row r="69" spans="1:16" x14ac:dyDescent="0.25">
      <c r="A69" t="s">
        <v>95</v>
      </c>
      <c r="B69" s="31">
        <v>0</v>
      </c>
      <c r="C69" s="31">
        <v>9.5</v>
      </c>
      <c r="D69">
        <v>100</v>
      </c>
      <c r="E69" s="31">
        <f t="shared" si="0"/>
        <v>10</v>
      </c>
      <c r="F69" s="11">
        <v>3246</v>
      </c>
      <c r="G69" s="12">
        <f t="shared" si="1"/>
        <v>0.2730714225624632</v>
      </c>
      <c r="H69" s="11">
        <v>3246</v>
      </c>
      <c r="I69" s="12">
        <f t="shared" si="2"/>
        <v>0.31845384087118611</v>
      </c>
      <c r="J69" s="11">
        <f t="shared" si="3"/>
        <v>0</v>
      </c>
      <c r="K69" s="12">
        <f t="shared" si="4"/>
        <v>0</v>
      </c>
      <c r="L69" s="31">
        <f t="shared" si="5"/>
        <v>9.65</v>
      </c>
      <c r="M69" s="31">
        <v>0</v>
      </c>
      <c r="N69" s="20">
        <f t="shared" si="6"/>
        <v>29.15</v>
      </c>
      <c r="O69" s="21">
        <f t="shared" si="7"/>
        <v>62</v>
      </c>
      <c r="P69" s="21" t="str">
        <f t="shared" si="8"/>
        <v>NO</v>
      </c>
    </row>
    <row r="70" spans="1:16" x14ac:dyDescent="0.25">
      <c r="A70" t="s">
        <v>96</v>
      </c>
      <c r="B70" s="31">
        <v>0</v>
      </c>
      <c r="C70" s="31">
        <v>0</v>
      </c>
      <c r="D70">
        <v>100</v>
      </c>
      <c r="E70" s="31">
        <f t="shared" si="0"/>
        <v>10</v>
      </c>
      <c r="F70" s="11">
        <v>6362</v>
      </c>
      <c r="G70" s="12">
        <f t="shared" si="1"/>
        <v>0.53520652813998482</v>
      </c>
      <c r="H70" s="11">
        <v>6362</v>
      </c>
      <c r="I70" s="12">
        <f t="shared" si="2"/>
        <v>0.62415383106053168</v>
      </c>
      <c r="J70" s="11">
        <f t="shared" si="3"/>
        <v>0</v>
      </c>
      <c r="K70" s="12">
        <f t="shared" si="4"/>
        <v>0</v>
      </c>
      <c r="L70" s="31">
        <f t="shared" si="5"/>
        <v>18.91</v>
      </c>
      <c r="M70" s="31">
        <v>0</v>
      </c>
      <c r="N70" s="20">
        <f t="shared" si="6"/>
        <v>28.91</v>
      </c>
      <c r="O70" s="21">
        <f t="shared" si="7"/>
        <v>63</v>
      </c>
      <c r="P70" s="21" t="str">
        <f t="shared" si="8"/>
        <v>NO</v>
      </c>
    </row>
    <row r="71" spans="1:16" x14ac:dyDescent="0.25">
      <c r="A71" t="s">
        <v>97</v>
      </c>
      <c r="B71" s="31">
        <v>0</v>
      </c>
      <c r="C71" s="31">
        <v>5.5</v>
      </c>
      <c r="D71">
        <v>100</v>
      </c>
      <c r="E71" s="31">
        <f t="shared" si="0"/>
        <v>10</v>
      </c>
      <c r="F71" s="11">
        <v>4096</v>
      </c>
      <c r="G71" s="12">
        <f t="shared" si="1"/>
        <v>0.34457811054092707</v>
      </c>
      <c r="H71" s="11">
        <v>4096</v>
      </c>
      <c r="I71" s="12">
        <f t="shared" si="2"/>
        <v>0.40184440302168156</v>
      </c>
      <c r="J71" s="11">
        <f t="shared" si="3"/>
        <v>0</v>
      </c>
      <c r="K71" s="12">
        <f t="shared" si="4"/>
        <v>0</v>
      </c>
      <c r="L71" s="31">
        <f t="shared" si="5"/>
        <v>12.17</v>
      </c>
      <c r="M71" s="31">
        <v>0</v>
      </c>
      <c r="N71" s="20">
        <f t="shared" si="6"/>
        <v>27.67</v>
      </c>
      <c r="O71" s="21">
        <f t="shared" si="7"/>
        <v>64</v>
      </c>
      <c r="P71" s="21" t="str">
        <f t="shared" si="8"/>
        <v>NO</v>
      </c>
    </row>
    <row r="72" spans="1:16" x14ac:dyDescent="0.25">
      <c r="A72" t="s">
        <v>98</v>
      </c>
      <c r="B72" s="31">
        <v>0</v>
      </c>
      <c r="C72" s="31">
        <v>0</v>
      </c>
      <c r="D72">
        <v>100</v>
      </c>
      <c r="E72" s="31">
        <f t="shared" ref="E72:E83" si="9">+ROUND(D72*10%,2)</f>
        <v>10</v>
      </c>
      <c r="F72" s="11">
        <v>5335</v>
      </c>
      <c r="G72" s="12">
        <f t="shared" ref="G72:G83" si="10">+F72/MAX(F:F)</f>
        <v>0.44880962395894675</v>
      </c>
      <c r="H72" s="11">
        <v>5335</v>
      </c>
      <c r="I72" s="12">
        <f t="shared" ref="I72:I83" si="11">+H72/MAX(H:H)</f>
        <v>0.52339841067399195</v>
      </c>
      <c r="J72" s="11">
        <f t="shared" ref="J72:J83" si="12">+F72-H72</f>
        <v>0</v>
      </c>
      <c r="K72" s="12">
        <f t="shared" ref="K72:K83" si="13">+J72/MAX(J:J)</f>
        <v>0</v>
      </c>
      <c r="L72" s="31">
        <f t="shared" ref="L72:L83" si="14">+ROUND((G72*30+I72*50+K72*20)*40%,2)</f>
        <v>15.85</v>
      </c>
      <c r="M72" s="31">
        <v>0</v>
      </c>
      <c r="N72" s="20">
        <f t="shared" ref="N72:N83" si="15">+ROUND(B72+C72+E72+L72+M72,2)</f>
        <v>25.85</v>
      </c>
      <c r="O72" s="21">
        <f t="shared" ref="O72:O83" si="16">+_xlfn.RANK.AVG(N72,N:N)</f>
        <v>65</v>
      </c>
      <c r="P72" s="21" t="str">
        <f t="shared" si="8"/>
        <v>NO</v>
      </c>
    </row>
    <row r="73" spans="1:16" x14ac:dyDescent="0.25">
      <c r="A73" t="s">
        <v>99</v>
      </c>
      <c r="B73" s="31">
        <v>0</v>
      </c>
      <c r="C73" s="31">
        <v>0</v>
      </c>
      <c r="D73">
        <v>100</v>
      </c>
      <c r="E73" s="31">
        <f t="shared" si="9"/>
        <v>10</v>
      </c>
      <c r="F73" s="11">
        <v>4978</v>
      </c>
      <c r="G73" s="12">
        <f t="shared" si="10"/>
        <v>0.41877681500799191</v>
      </c>
      <c r="H73" s="11">
        <v>4978</v>
      </c>
      <c r="I73" s="12">
        <f t="shared" si="11"/>
        <v>0.48837437457078386</v>
      </c>
      <c r="J73" s="11">
        <f t="shared" si="12"/>
        <v>0</v>
      </c>
      <c r="K73" s="12">
        <f t="shared" si="13"/>
        <v>0</v>
      </c>
      <c r="L73" s="31">
        <f t="shared" si="14"/>
        <v>14.79</v>
      </c>
      <c r="M73" s="31">
        <v>0</v>
      </c>
      <c r="N73" s="20">
        <f t="shared" si="15"/>
        <v>24.79</v>
      </c>
      <c r="O73" s="21">
        <f t="shared" si="16"/>
        <v>66</v>
      </c>
      <c r="P73" s="21" t="str">
        <f t="shared" ref="P73:P83" si="17">+IF(N73&gt;=41,"SI","NO")</f>
        <v>NO</v>
      </c>
    </row>
    <row r="74" spans="1:16" x14ac:dyDescent="0.25">
      <c r="A74" t="s">
        <v>100</v>
      </c>
      <c r="B74" s="31">
        <v>0</v>
      </c>
      <c r="C74" s="31">
        <v>0</v>
      </c>
      <c r="D74">
        <v>95.85</v>
      </c>
      <c r="E74" s="31">
        <f t="shared" si="9"/>
        <v>9.59</v>
      </c>
      <c r="F74" s="11">
        <v>5113</v>
      </c>
      <c r="G74" s="12">
        <f t="shared" si="10"/>
        <v>0.43013375956927735</v>
      </c>
      <c r="H74" s="11">
        <v>5113</v>
      </c>
      <c r="I74" s="12">
        <f t="shared" si="11"/>
        <v>0.50161875797115663</v>
      </c>
      <c r="J74" s="11">
        <f t="shared" si="12"/>
        <v>0</v>
      </c>
      <c r="K74" s="12">
        <f t="shared" si="13"/>
        <v>0</v>
      </c>
      <c r="L74" s="31">
        <f t="shared" si="14"/>
        <v>15.19</v>
      </c>
      <c r="M74" s="31">
        <v>0</v>
      </c>
      <c r="N74" s="20">
        <f t="shared" si="15"/>
        <v>24.78</v>
      </c>
      <c r="O74" s="21">
        <f t="shared" si="16"/>
        <v>67</v>
      </c>
      <c r="P74" s="21" t="str">
        <f t="shared" si="17"/>
        <v>NO</v>
      </c>
    </row>
    <row r="75" spans="1:16" x14ac:dyDescent="0.25">
      <c r="A75" t="s">
        <v>101</v>
      </c>
      <c r="B75" s="31">
        <v>0</v>
      </c>
      <c r="C75" s="31">
        <v>0</v>
      </c>
      <c r="D75">
        <v>100</v>
      </c>
      <c r="E75" s="31">
        <f t="shared" si="9"/>
        <v>10</v>
      </c>
      <c r="F75" s="11">
        <v>4932</v>
      </c>
      <c r="G75" s="12">
        <f t="shared" si="10"/>
        <v>0.414907041305628</v>
      </c>
      <c r="H75" s="11">
        <v>4932</v>
      </c>
      <c r="I75" s="12">
        <f t="shared" si="11"/>
        <v>0.48386147356028647</v>
      </c>
      <c r="J75" s="11">
        <f t="shared" si="12"/>
        <v>0</v>
      </c>
      <c r="K75" s="12">
        <f t="shared" si="13"/>
        <v>0</v>
      </c>
      <c r="L75" s="31">
        <f t="shared" si="14"/>
        <v>14.66</v>
      </c>
      <c r="M75" s="31">
        <v>0</v>
      </c>
      <c r="N75" s="20">
        <f t="shared" si="15"/>
        <v>24.66</v>
      </c>
      <c r="O75" s="21">
        <f t="shared" si="16"/>
        <v>68</v>
      </c>
      <c r="P75" s="21" t="str">
        <f t="shared" si="17"/>
        <v>NO</v>
      </c>
    </row>
    <row r="76" spans="1:16" x14ac:dyDescent="0.25">
      <c r="A76" t="s">
        <v>102</v>
      </c>
      <c r="B76" s="31">
        <v>0</v>
      </c>
      <c r="C76" s="31">
        <v>0</v>
      </c>
      <c r="D76">
        <v>100</v>
      </c>
      <c r="E76" s="31">
        <f t="shared" si="9"/>
        <v>10</v>
      </c>
      <c r="F76" s="11">
        <v>4712</v>
      </c>
      <c r="G76" s="12">
        <f t="shared" si="10"/>
        <v>0.39639942794649619</v>
      </c>
      <c r="H76" s="11">
        <v>4712</v>
      </c>
      <c r="I76" s="12">
        <f t="shared" si="11"/>
        <v>0.46227803394486411</v>
      </c>
      <c r="J76" s="11">
        <f t="shared" si="12"/>
        <v>0</v>
      </c>
      <c r="K76" s="12">
        <f t="shared" si="13"/>
        <v>0</v>
      </c>
      <c r="L76" s="31">
        <f t="shared" si="14"/>
        <v>14</v>
      </c>
      <c r="M76" s="31">
        <v>0</v>
      </c>
      <c r="N76" s="20">
        <f t="shared" si="15"/>
        <v>24</v>
      </c>
      <c r="O76" s="21">
        <f t="shared" si="16"/>
        <v>69</v>
      </c>
      <c r="P76" s="21" t="str">
        <f t="shared" si="17"/>
        <v>NO</v>
      </c>
    </row>
    <row r="77" spans="1:16" x14ac:dyDescent="0.25">
      <c r="A77" t="s">
        <v>103</v>
      </c>
      <c r="B77" s="31">
        <v>0</v>
      </c>
      <c r="C77" s="31">
        <v>0</v>
      </c>
      <c r="D77">
        <v>100</v>
      </c>
      <c r="E77" s="31">
        <f t="shared" si="9"/>
        <v>10</v>
      </c>
      <c r="F77" s="11">
        <v>4582</v>
      </c>
      <c r="G77" s="12">
        <f t="shared" si="10"/>
        <v>0.38546311096155467</v>
      </c>
      <c r="H77" s="11">
        <v>4582</v>
      </c>
      <c r="I77" s="12">
        <f t="shared" si="11"/>
        <v>0.44952418326302362</v>
      </c>
      <c r="J77" s="11">
        <f t="shared" si="12"/>
        <v>0</v>
      </c>
      <c r="K77" s="12">
        <f t="shared" si="13"/>
        <v>0</v>
      </c>
      <c r="L77" s="31">
        <f t="shared" si="14"/>
        <v>13.62</v>
      </c>
      <c r="M77" s="31">
        <v>0</v>
      </c>
      <c r="N77" s="20">
        <f t="shared" si="15"/>
        <v>23.62</v>
      </c>
      <c r="O77" s="21">
        <f t="shared" si="16"/>
        <v>70</v>
      </c>
      <c r="P77" s="21" t="str">
        <f t="shared" si="17"/>
        <v>NO</v>
      </c>
    </row>
    <row r="78" spans="1:16" x14ac:dyDescent="0.25">
      <c r="A78" t="s">
        <v>104</v>
      </c>
      <c r="B78" s="31">
        <v>0</v>
      </c>
      <c r="C78" s="31">
        <v>0</v>
      </c>
      <c r="D78">
        <v>100</v>
      </c>
      <c r="E78" s="31">
        <f t="shared" si="9"/>
        <v>10</v>
      </c>
      <c r="F78" s="11">
        <v>4571</v>
      </c>
      <c r="G78" s="12">
        <f t="shared" si="10"/>
        <v>0.38453773029359806</v>
      </c>
      <c r="H78" s="11">
        <v>4571</v>
      </c>
      <c r="I78" s="12">
        <f t="shared" si="11"/>
        <v>0.4484450112822525</v>
      </c>
      <c r="J78" s="11">
        <f t="shared" si="12"/>
        <v>0</v>
      </c>
      <c r="K78" s="12">
        <f t="shared" si="13"/>
        <v>0</v>
      </c>
      <c r="L78" s="31">
        <f t="shared" si="14"/>
        <v>13.58</v>
      </c>
      <c r="M78" s="31">
        <v>0</v>
      </c>
      <c r="N78" s="20">
        <f t="shared" si="15"/>
        <v>23.58</v>
      </c>
      <c r="O78" s="21">
        <f t="shared" si="16"/>
        <v>71</v>
      </c>
      <c r="P78" s="21" t="str">
        <f t="shared" si="17"/>
        <v>NO</v>
      </c>
    </row>
    <row r="79" spans="1:16" x14ac:dyDescent="0.25">
      <c r="A79" t="s">
        <v>105</v>
      </c>
      <c r="B79" s="31">
        <v>0</v>
      </c>
      <c r="C79" s="31">
        <v>0</v>
      </c>
      <c r="D79">
        <v>100</v>
      </c>
      <c r="E79" s="31">
        <f t="shared" si="9"/>
        <v>10</v>
      </c>
      <c r="F79" s="11">
        <v>4558</v>
      </c>
      <c r="G79" s="12">
        <f t="shared" si="10"/>
        <v>0.38344409859510392</v>
      </c>
      <c r="H79" s="11">
        <v>4558</v>
      </c>
      <c r="I79" s="12">
        <f t="shared" si="11"/>
        <v>0.44716962621406847</v>
      </c>
      <c r="J79" s="11">
        <f t="shared" si="12"/>
        <v>0</v>
      </c>
      <c r="K79" s="12">
        <f t="shared" si="13"/>
        <v>0</v>
      </c>
      <c r="L79" s="31">
        <f t="shared" si="14"/>
        <v>13.54</v>
      </c>
      <c r="M79" s="31">
        <v>0</v>
      </c>
      <c r="N79" s="20">
        <f t="shared" si="15"/>
        <v>23.54</v>
      </c>
      <c r="O79" s="21">
        <f t="shared" si="16"/>
        <v>72</v>
      </c>
      <c r="P79" s="21" t="str">
        <f t="shared" si="17"/>
        <v>NO</v>
      </c>
    </row>
    <row r="80" spans="1:16" x14ac:dyDescent="0.25">
      <c r="A80" t="s">
        <v>106</v>
      </c>
      <c r="B80" s="31">
        <v>0</v>
      </c>
      <c r="C80" s="31">
        <v>0</v>
      </c>
      <c r="D80">
        <v>100</v>
      </c>
      <c r="E80" s="31">
        <f t="shared" si="9"/>
        <v>10</v>
      </c>
      <c r="F80" s="11">
        <v>4504</v>
      </c>
      <c r="G80" s="12">
        <f t="shared" si="10"/>
        <v>0.37890132077058974</v>
      </c>
      <c r="H80" s="11">
        <v>4381</v>
      </c>
      <c r="I80" s="12">
        <f t="shared" si="11"/>
        <v>0.42980476797802414</v>
      </c>
      <c r="J80" s="11">
        <f t="shared" si="12"/>
        <v>123</v>
      </c>
      <c r="K80" s="12">
        <f t="shared" si="13"/>
        <v>3.2368421052631581E-2</v>
      </c>
      <c r="L80" s="31">
        <f t="shared" si="14"/>
        <v>13.4</v>
      </c>
      <c r="M80" s="31">
        <v>0</v>
      </c>
      <c r="N80" s="20">
        <f t="shared" si="15"/>
        <v>23.4</v>
      </c>
      <c r="O80" s="21">
        <f t="shared" si="16"/>
        <v>73</v>
      </c>
      <c r="P80" s="21" t="str">
        <f t="shared" si="17"/>
        <v>NO</v>
      </c>
    </row>
    <row r="81" spans="1:16" x14ac:dyDescent="0.25">
      <c r="A81" t="s">
        <v>107</v>
      </c>
      <c r="B81" s="31">
        <v>0</v>
      </c>
      <c r="C81" s="31">
        <v>0</v>
      </c>
      <c r="D81">
        <v>100</v>
      </c>
      <c r="E81" s="31">
        <f t="shared" si="9"/>
        <v>10</v>
      </c>
      <c r="F81" s="11">
        <v>4212</v>
      </c>
      <c r="G81" s="12">
        <f t="shared" si="10"/>
        <v>0.35433667031210564</v>
      </c>
      <c r="H81" s="11">
        <v>4212</v>
      </c>
      <c r="I81" s="12">
        <f t="shared" si="11"/>
        <v>0.4132247620916315</v>
      </c>
      <c r="J81" s="11">
        <f t="shared" si="12"/>
        <v>0</v>
      </c>
      <c r="K81" s="12">
        <f t="shared" si="13"/>
        <v>0</v>
      </c>
      <c r="L81" s="31">
        <f t="shared" si="14"/>
        <v>12.52</v>
      </c>
      <c r="M81" s="31">
        <v>0</v>
      </c>
      <c r="N81" s="20">
        <f t="shared" si="15"/>
        <v>22.52</v>
      </c>
      <c r="O81" s="21">
        <f t="shared" si="16"/>
        <v>74</v>
      </c>
      <c r="P81" s="21" t="str">
        <f t="shared" si="17"/>
        <v>NO</v>
      </c>
    </row>
    <row r="82" spans="1:16" x14ac:dyDescent="0.25">
      <c r="A82" t="s">
        <v>108</v>
      </c>
      <c r="B82" s="31">
        <v>0</v>
      </c>
      <c r="C82" s="31">
        <v>0</v>
      </c>
      <c r="D82">
        <v>100</v>
      </c>
      <c r="E82" s="31">
        <f t="shared" si="9"/>
        <v>10</v>
      </c>
      <c r="F82" s="11">
        <v>3737</v>
      </c>
      <c r="G82" s="12">
        <f t="shared" si="10"/>
        <v>0.31437705055943466</v>
      </c>
      <c r="H82" s="11">
        <v>3737</v>
      </c>
      <c r="I82" s="12">
        <f t="shared" si="11"/>
        <v>0.36662415383106051</v>
      </c>
      <c r="J82" s="11">
        <f t="shared" si="12"/>
        <v>0</v>
      </c>
      <c r="K82" s="12">
        <f t="shared" si="13"/>
        <v>0</v>
      </c>
      <c r="L82" s="31">
        <f t="shared" si="14"/>
        <v>11.11</v>
      </c>
      <c r="M82" s="31">
        <v>0</v>
      </c>
      <c r="N82" s="20">
        <f t="shared" si="15"/>
        <v>21.11</v>
      </c>
      <c r="O82" s="21">
        <f t="shared" si="16"/>
        <v>75</v>
      </c>
      <c r="P82" s="21" t="str">
        <f t="shared" si="17"/>
        <v>NO</v>
      </c>
    </row>
    <row r="83" spans="1:16" x14ac:dyDescent="0.25">
      <c r="A83" t="s">
        <v>109</v>
      </c>
      <c r="B83" s="31">
        <v>0</v>
      </c>
      <c r="C83" s="31">
        <v>0</v>
      </c>
      <c r="D83">
        <v>93.15</v>
      </c>
      <c r="E83" s="31">
        <f t="shared" si="9"/>
        <v>9.32</v>
      </c>
      <c r="F83" s="11">
        <v>2366</v>
      </c>
      <c r="G83" s="12">
        <f t="shared" si="10"/>
        <v>0.19904096912593588</v>
      </c>
      <c r="H83" s="11">
        <v>2366</v>
      </c>
      <c r="I83" s="12">
        <f t="shared" si="11"/>
        <v>0.23212008240949672</v>
      </c>
      <c r="J83" s="11">
        <f t="shared" si="12"/>
        <v>0</v>
      </c>
      <c r="K83" s="12">
        <f t="shared" si="13"/>
        <v>0</v>
      </c>
      <c r="L83" s="31">
        <f t="shared" si="14"/>
        <v>7.03</v>
      </c>
      <c r="M83" s="31">
        <v>0</v>
      </c>
      <c r="N83" s="20">
        <f t="shared" si="15"/>
        <v>16.350000000000001</v>
      </c>
      <c r="O83" s="21">
        <f t="shared" si="16"/>
        <v>76</v>
      </c>
      <c r="P83" s="21" t="str">
        <f t="shared" si="17"/>
        <v>NO</v>
      </c>
    </row>
  </sheetData>
  <sheetProtection algorithmName="SHA-512" hashValue="jz0xe4cxqBrY6QowBsc+jHVh+3k3WMgHha8OqOJ6I/l1Fe+pIiyuL/uDFoN2Q2S3A/z3o3Y2qQTXoC37pbzs4g==" saltValue="6zrpVeMJP/TwveE/ziPwRg==" spinCount="100000" sheet="1" objects="1" scenarios="1" selectLockedCells="1" selectUnlockedCells="1"/>
  <autoFilter ref="A7:O83">
    <sortState ref="A3:AE78">
      <sortCondition descending="1" ref="N2:N78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59999389629810485"/>
  </sheetPr>
  <dimension ref="A1:P83"/>
  <sheetViews>
    <sheetView showGridLines="0" topLeftCell="F1" zoomScale="80" zoomScaleNormal="80" workbookViewId="0">
      <selection activeCell="N8" sqref="N8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11" width="24.28515625" customWidth="1"/>
    <col min="12" max="12" width="21.85546875" bestFit="1" customWidth="1"/>
    <col min="13" max="13" width="22.140625" bestFit="1" customWidth="1"/>
    <col min="14" max="14" width="13.85546875" style="9" bestFit="1" customWidth="1"/>
    <col min="16" max="16" width="19.140625" customWidth="1"/>
  </cols>
  <sheetData>
    <row r="1" spans="1:16" x14ac:dyDescent="0.25">
      <c r="A1" s="30" t="s">
        <v>14</v>
      </c>
      <c r="B1" s="30"/>
      <c r="C1" s="30"/>
      <c r="D1" s="30"/>
    </row>
    <row r="2" spans="1:16" x14ac:dyDescent="0.25">
      <c r="A2" s="30" t="s">
        <v>15</v>
      </c>
      <c r="B2" s="30"/>
      <c r="C2" s="30"/>
      <c r="D2" s="30"/>
    </row>
    <row r="3" spans="1:16" x14ac:dyDescent="0.25">
      <c r="A3" s="30" t="s">
        <v>16</v>
      </c>
      <c r="B3" s="30"/>
      <c r="C3" s="30"/>
      <c r="D3" s="30"/>
    </row>
    <row r="4" spans="1:16" x14ac:dyDescent="0.25">
      <c r="A4" s="30" t="s">
        <v>110</v>
      </c>
      <c r="B4" s="30"/>
      <c r="C4" s="30"/>
      <c r="D4" s="30"/>
    </row>
    <row r="6" spans="1:16" x14ac:dyDescent="0.25">
      <c r="B6" s="10">
        <v>0.15</v>
      </c>
      <c r="C6" s="10">
        <v>0.15</v>
      </c>
      <c r="E6" s="10">
        <v>0.1</v>
      </c>
      <c r="F6" s="11"/>
      <c r="G6" s="12"/>
      <c r="H6" s="11"/>
      <c r="I6" s="12"/>
      <c r="J6" s="11"/>
      <c r="K6" s="12"/>
      <c r="L6" s="10">
        <v>0.4</v>
      </c>
      <c r="M6" s="10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4" t="s">
        <v>30</v>
      </c>
      <c r="N7" s="18" t="s">
        <v>31</v>
      </c>
      <c r="O7" s="19" t="s">
        <v>32</v>
      </c>
      <c r="P7" s="19" t="s">
        <v>33</v>
      </c>
    </row>
    <row r="8" spans="1:16" x14ac:dyDescent="0.25">
      <c r="A8" t="s">
        <v>35</v>
      </c>
      <c r="B8" s="31">
        <v>14.5</v>
      </c>
      <c r="C8" s="31">
        <v>7.5</v>
      </c>
      <c r="D8">
        <v>100</v>
      </c>
      <c r="E8" s="31">
        <f t="shared" ref="E8:E54" si="0">+ROUND(D8*10%,2)</f>
        <v>10</v>
      </c>
      <c r="F8" s="11">
        <v>9830</v>
      </c>
      <c r="G8" s="12">
        <f t="shared" ref="G8:G54" si="1">+F8/MAX(F:F)</f>
        <v>0.82695381509211741</v>
      </c>
      <c r="H8" s="11">
        <v>7854</v>
      </c>
      <c r="I8" s="12">
        <f t="shared" ref="I8:I54" si="2">+H8/MAX(H:H)</f>
        <v>0.79157427937915747</v>
      </c>
      <c r="J8" s="11">
        <f t="shared" ref="J8:J54" si="3">+F8-H8</f>
        <v>1976</v>
      </c>
      <c r="K8" s="12">
        <f t="shared" ref="K8:K54" si="4">+J8/MAX(J:J)</f>
        <v>0.52</v>
      </c>
      <c r="L8" s="31">
        <f t="shared" ref="L8:L54" si="5">+ROUND((G8*30+I8*50+K8*20)*40%,2)</f>
        <v>29.91</v>
      </c>
      <c r="M8" s="33">
        <v>16</v>
      </c>
      <c r="N8" s="20">
        <f t="shared" ref="N8:N54" si="6">+ROUND(B8+C8+E8+L8+M8,2)</f>
        <v>77.91</v>
      </c>
      <c r="O8" s="21">
        <f t="shared" ref="O8:O54" si="7">+_xlfn.RANK.AVG(N8,N:N)</f>
        <v>1</v>
      </c>
      <c r="P8" s="21" t="str">
        <f>+IF(N8&gt;=41,"SI","NO")</f>
        <v>SI</v>
      </c>
    </row>
    <row r="9" spans="1:16" x14ac:dyDescent="0.25">
      <c r="A9" t="s">
        <v>36</v>
      </c>
      <c r="B9" s="31">
        <v>13</v>
      </c>
      <c r="C9" s="31">
        <v>11.5</v>
      </c>
      <c r="D9">
        <v>100</v>
      </c>
      <c r="E9" s="31">
        <f t="shared" si="0"/>
        <v>10</v>
      </c>
      <c r="F9" s="11">
        <v>8750</v>
      </c>
      <c r="G9" s="12">
        <f t="shared" si="1"/>
        <v>0.73609825860183398</v>
      </c>
      <c r="H9" s="11">
        <v>6484</v>
      </c>
      <c r="I9" s="12">
        <f t="shared" si="2"/>
        <v>0.65349727877444064</v>
      </c>
      <c r="J9" s="11">
        <f t="shared" si="3"/>
        <v>2266</v>
      </c>
      <c r="K9" s="12">
        <f t="shared" si="4"/>
        <v>0.59631578947368424</v>
      </c>
      <c r="L9" s="31">
        <f t="shared" si="5"/>
        <v>26.67</v>
      </c>
      <c r="M9" s="33">
        <v>15</v>
      </c>
      <c r="N9" s="20">
        <f t="shared" si="6"/>
        <v>76.17</v>
      </c>
      <c r="O9" s="21">
        <f t="shared" si="7"/>
        <v>2</v>
      </c>
      <c r="P9" s="21" t="str">
        <f t="shared" ref="P9:P54" si="8">+IF(N9&gt;=41,"SI","NO")</f>
        <v>SI</v>
      </c>
    </row>
    <row r="10" spans="1:16" x14ac:dyDescent="0.25">
      <c r="A10" t="s">
        <v>111</v>
      </c>
      <c r="B10" s="31">
        <v>12</v>
      </c>
      <c r="C10" s="31">
        <v>9</v>
      </c>
      <c r="D10">
        <v>100</v>
      </c>
      <c r="E10" s="31">
        <f t="shared" si="0"/>
        <v>10</v>
      </c>
      <c r="F10" s="11">
        <v>10234</v>
      </c>
      <c r="G10" s="12">
        <f t="shared" si="1"/>
        <v>0.86094052326070503</v>
      </c>
      <c r="H10" s="11">
        <v>8096</v>
      </c>
      <c r="I10" s="12">
        <f t="shared" si="2"/>
        <v>0.81596452328159641</v>
      </c>
      <c r="J10" s="11">
        <f t="shared" si="3"/>
        <v>2138</v>
      </c>
      <c r="K10" s="12">
        <f t="shared" si="4"/>
        <v>0.56263157894736837</v>
      </c>
      <c r="L10" s="31">
        <f t="shared" si="5"/>
        <v>31.15</v>
      </c>
      <c r="M10" s="33">
        <v>13.5</v>
      </c>
      <c r="N10" s="20">
        <f t="shared" si="6"/>
        <v>75.650000000000006</v>
      </c>
      <c r="O10" s="21">
        <f t="shared" si="7"/>
        <v>3</v>
      </c>
      <c r="P10" s="21" t="str">
        <f t="shared" si="8"/>
        <v>SI</v>
      </c>
    </row>
    <row r="11" spans="1:16" x14ac:dyDescent="0.25">
      <c r="A11" t="s">
        <v>38</v>
      </c>
      <c r="B11" s="31">
        <v>9.5</v>
      </c>
      <c r="C11" s="31">
        <v>13</v>
      </c>
      <c r="D11">
        <v>100</v>
      </c>
      <c r="E11" s="31">
        <f t="shared" si="0"/>
        <v>10</v>
      </c>
      <c r="F11" s="11">
        <v>8351</v>
      </c>
      <c r="G11" s="12">
        <f t="shared" si="1"/>
        <v>0.70253217800959034</v>
      </c>
      <c r="H11" s="11">
        <v>7701</v>
      </c>
      <c r="I11" s="12">
        <f t="shared" si="2"/>
        <v>0.77615400120943356</v>
      </c>
      <c r="J11" s="11">
        <f t="shared" si="3"/>
        <v>650</v>
      </c>
      <c r="K11" s="12">
        <f t="shared" si="4"/>
        <v>0.17105263157894737</v>
      </c>
      <c r="L11" s="31">
        <f t="shared" si="5"/>
        <v>25.32</v>
      </c>
      <c r="M11" s="33">
        <v>17</v>
      </c>
      <c r="N11" s="20">
        <f t="shared" si="6"/>
        <v>74.819999999999993</v>
      </c>
      <c r="O11" s="21">
        <f t="shared" si="7"/>
        <v>4</v>
      </c>
      <c r="P11" s="21" t="str">
        <f t="shared" si="8"/>
        <v>SI</v>
      </c>
    </row>
    <row r="12" spans="1:16" x14ac:dyDescent="0.25">
      <c r="A12" t="s">
        <v>39</v>
      </c>
      <c r="B12" s="31">
        <v>12</v>
      </c>
      <c r="C12" s="31">
        <v>11.5</v>
      </c>
      <c r="D12">
        <v>100</v>
      </c>
      <c r="E12" s="31">
        <f t="shared" si="0"/>
        <v>10</v>
      </c>
      <c r="F12" s="11">
        <v>8614</v>
      </c>
      <c r="G12" s="12">
        <f t="shared" si="1"/>
        <v>0.72465718852527972</v>
      </c>
      <c r="H12" s="11">
        <v>6178</v>
      </c>
      <c r="I12" s="12">
        <f t="shared" si="2"/>
        <v>0.62265672243499293</v>
      </c>
      <c r="J12" s="11">
        <f t="shared" si="3"/>
        <v>2436</v>
      </c>
      <c r="K12" s="12">
        <f t="shared" si="4"/>
        <v>0.64105263157894732</v>
      </c>
      <c r="L12" s="31">
        <f t="shared" si="5"/>
        <v>26.28</v>
      </c>
      <c r="M12" s="33">
        <v>14.5</v>
      </c>
      <c r="N12" s="20">
        <f t="shared" si="6"/>
        <v>74.28</v>
      </c>
      <c r="O12" s="21">
        <f t="shared" si="7"/>
        <v>5</v>
      </c>
      <c r="P12" s="21" t="str">
        <f t="shared" si="8"/>
        <v>SI</v>
      </c>
    </row>
    <row r="13" spans="1:16" x14ac:dyDescent="0.25">
      <c r="A13" t="s">
        <v>40</v>
      </c>
      <c r="B13" s="31">
        <v>8</v>
      </c>
      <c r="C13" s="31">
        <v>9</v>
      </c>
      <c r="D13">
        <v>100</v>
      </c>
      <c r="E13" s="31">
        <f t="shared" si="0"/>
        <v>10</v>
      </c>
      <c r="F13" s="11">
        <v>11887</v>
      </c>
      <c r="G13" s="12">
        <f t="shared" si="1"/>
        <v>1</v>
      </c>
      <c r="H13" s="11">
        <v>8614</v>
      </c>
      <c r="I13" s="12">
        <f t="shared" si="2"/>
        <v>0.86817173956863536</v>
      </c>
      <c r="J13" s="11">
        <f t="shared" si="3"/>
        <v>3273</v>
      </c>
      <c r="K13" s="12">
        <f t="shared" si="4"/>
        <v>0.86131578947368426</v>
      </c>
      <c r="L13" s="31">
        <f t="shared" si="5"/>
        <v>36.25</v>
      </c>
      <c r="M13" s="33">
        <v>11</v>
      </c>
      <c r="N13" s="20">
        <f t="shared" si="6"/>
        <v>74.25</v>
      </c>
      <c r="O13" s="21">
        <f t="shared" si="7"/>
        <v>6</v>
      </c>
      <c r="P13" s="21" t="str">
        <f t="shared" si="8"/>
        <v>SI</v>
      </c>
    </row>
    <row r="14" spans="1:16" x14ac:dyDescent="0.25">
      <c r="A14" t="s">
        <v>43</v>
      </c>
      <c r="B14" s="31">
        <v>14.5</v>
      </c>
      <c r="C14" s="31">
        <v>5.5</v>
      </c>
      <c r="D14">
        <v>100</v>
      </c>
      <c r="E14" s="31">
        <f t="shared" si="0"/>
        <v>10</v>
      </c>
      <c r="F14" s="11">
        <v>9665</v>
      </c>
      <c r="G14" s="12">
        <f t="shared" si="1"/>
        <v>0.81307310507276853</v>
      </c>
      <c r="H14" s="11">
        <v>9665</v>
      </c>
      <c r="I14" s="12">
        <f t="shared" si="2"/>
        <v>0.97409796412013705</v>
      </c>
      <c r="J14" s="11">
        <f t="shared" si="3"/>
        <v>0</v>
      </c>
      <c r="K14" s="12">
        <f t="shared" si="4"/>
        <v>0</v>
      </c>
      <c r="L14" s="31">
        <f t="shared" si="5"/>
        <v>29.24</v>
      </c>
      <c r="M14" s="33">
        <v>14.5</v>
      </c>
      <c r="N14" s="20">
        <f t="shared" si="6"/>
        <v>73.739999999999995</v>
      </c>
      <c r="O14" s="21">
        <f t="shared" si="7"/>
        <v>7</v>
      </c>
      <c r="P14" s="21" t="str">
        <f t="shared" si="8"/>
        <v>SI</v>
      </c>
    </row>
    <row r="15" spans="1:16" x14ac:dyDescent="0.25">
      <c r="A15" t="s">
        <v>47</v>
      </c>
      <c r="B15" s="31">
        <v>9</v>
      </c>
      <c r="C15" s="31">
        <v>7</v>
      </c>
      <c r="D15">
        <v>100</v>
      </c>
      <c r="E15" s="31">
        <f t="shared" si="0"/>
        <v>10</v>
      </c>
      <c r="F15" s="11">
        <v>9922</v>
      </c>
      <c r="G15" s="12">
        <f t="shared" si="1"/>
        <v>0.83469336249684534</v>
      </c>
      <c r="H15" s="11">
        <v>9922</v>
      </c>
      <c r="I15" s="12">
        <f t="shared" si="2"/>
        <v>1</v>
      </c>
      <c r="J15" s="11">
        <f t="shared" si="3"/>
        <v>0</v>
      </c>
      <c r="K15" s="12">
        <f t="shared" si="4"/>
        <v>0</v>
      </c>
      <c r="L15" s="31">
        <f t="shared" si="5"/>
        <v>30.02</v>
      </c>
      <c r="M15" s="33">
        <v>15</v>
      </c>
      <c r="N15" s="20">
        <f t="shared" si="6"/>
        <v>71.02</v>
      </c>
      <c r="O15" s="21">
        <f t="shared" si="7"/>
        <v>8</v>
      </c>
      <c r="P15" s="21" t="str">
        <f t="shared" si="8"/>
        <v>SI</v>
      </c>
    </row>
    <row r="16" spans="1:16" x14ac:dyDescent="0.25">
      <c r="A16" t="s">
        <v>48</v>
      </c>
      <c r="B16" s="31">
        <v>10.5</v>
      </c>
      <c r="C16" s="31">
        <v>10.5</v>
      </c>
      <c r="D16">
        <v>100</v>
      </c>
      <c r="E16" s="31">
        <f t="shared" si="0"/>
        <v>10</v>
      </c>
      <c r="F16" s="11">
        <v>8205</v>
      </c>
      <c r="G16" s="12">
        <f t="shared" si="1"/>
        <v>0.69024985278034823</v>
      </c>
      <c r="H16" s="11">
        <v>8205</v>
      </c>
      <c r="I16" s="12">
        <f t="shared" si="2"/>
        <v>0.82695021165087679</v>
      </c>
      <c r="J16" s="11">
        <f t="shared" si="3"/>
        <v>0</v>
      </c>
      <c r="K16" s="12">
        <f t="shared" si="4"/>
        <v>0</v>
      </c>
      <c r="L16" s="31">
        <f t="shared" si="5"/>
        <v>24.82</v>
      </c>
      <c r="M16" s="33">
        <v>15</v>
      </c>
      <c r="N16" s="20">
        <f t="shared" si="6"/>
        <v>70.819999999999993</v>
      </c>
      <c r="O16" s="21">
        <f t="shared" si="7"/>
        <v>9</v>
      </c>
      <c r="P16" s="21" t="str">
        <f t="shared" si="8"/>
        <v>SI</v>
      </c>
    </row>
    <row r="17" spans="1:16" x14ac:dyDescent="0.25">
      <c r="A17" t="s">
        <v>49</v>
      </c>
      <c r="B17" s="31">
        <v>12.5</v>
      </c>
      <c r="C17" s="31">
        <v>10.5</v>
      </c>
      <c r="D17">
        <v>100</v>
      </c>
      <c r="E17" s="31">
        <f t="shared" si="0"/>
        <v>10</v>
      </c>
      <c r="F17" s="11">
        <v>7781</v>
      </c>
      <c r="G17" s="12">
        <f t="shared" si="1"/>
        <v>0.65458063430638513</v>
      </c>
      <c r="H17" s="11">
        <v>7781</v>
      </c>
      <c r="I17" s="12">
        <f t="shared" si="2"/>
        <v>0.78421689175569442</v>
      </c>
      <c r="J17" s="11">
        <f t="shared" si="3"/>
        <v>0</v>
      </c>
      <c r="K17" s="12">
        <f t="shared" si="4"/>
        <v>0</v>
      </c>
      <c r="L17" s="31">
        <f t="shared" si="5"/>
        <v>23.54</v>
      </c>
      <c r="M17" s="33">
        <v>14</v>
      </c>
      <c r="N17" s="20">
        <f t="shared" si="6"/>
        <v>70.540000000000006</v>
      </c>
      <c r="O17" s="21">
        <f t="shared" si="7"/>
        <v>10</v>
      </c>
      <c r="P17" s="21" t="str">
        <f t="shared" si="8"/>
        <v>SI</v>
      </c>
    </row>
    <row r="18" spans="1:16" x14ac:dyDescent="0.25">
      <c r="A18" t="s">
        <v>112</v>
      </c>
      <c r="B18" s="31">
        <v>11.5</v>
      </c>
      <c r="C18" s="31">
        <v>7</v>
      </c>
      <c r="D18">
        <v>100</v>
      </c>
      <c r="E18" s="31">
        <f t="shared" si="0"/>
        <v>10</v>
      </c>
      <c r="F18" s="11">
        <v>8249</v>
      </c>
      <c r="G18" s="12">
        <f t="shared" si="1"/>
        <v>0.69395137545217467</v>
      </c>
      <c r="H18" s="11">
        <v>8249</v>
      </c>
      <c r="I18" s="12">
        <f t="shared" si="2"/>
        <v>0.83138480145132032</v>
      </c>
      <c r="J18" s="11">
        <f t="shared" si="3"/>
        <v>0</v>
      </c>
      <c r="K18" s="12">
        <f t="shared" si="4"/>
        <v>0</v>
      </c>
      <c r="L18" s="31">
        <f t="shared" si="5"/>
        <v>24.96</v>
      </c>
      <c r="M18" s="33">
        <v>16</v>
      </c>
      <c r="N18" s="20">
        <f t="shared" si="6"/>
        <v>69.459999999999994</v>
      </c>
      <c r="O18" s="21">
        <f t="shared" si="7"/>
        <v>11</v>
      </c>
      <c r="P18" s="21" t="str">
        <f t="shared" si="8"/>
        <v>SI</v>
      </c>
    </row>
    <row r="19" spans="1:16" x14ac:dyDescent="0.25">
      <c r="A19" t="s">
        <v>56</v>
      </c>
      <c r="B19" s="31">
        <v>11.5</v>
      </c>
      <c r="C19" s="31">
        <v>13.5</v>
      </c>
      <c r="D19">
        <v>100</v>
      </c>
      <c r="E19" s="31">
        <f t="shared" si="0"/>
        <v>10</v>
      </c>
      <c r="F19" s="11">
        <v>4726</v>
      </c>
      <c r="G19" s="12">
        <f t="shared" si="1"/>
        <v>0.39757718516025908</v>
      </c>
      <c r="H19" s="11">
        <v>4726</v>
      </c>
      <c r="I19" s="12">
        <f t="shared" si="2"/>
        <v>0.47631525902035882</v>
      </c>
      <c r="J19" s="11">
        <f t="shared" si="3"/>
        <v>0</v>
      </c>
      <c r="K19" s="12">
        <f t="shared" si="4"/>
        <v>0</v>
      </c>
      <c r="L19" s="31">
        <f t="shared" si="5"/>
        <v>14.3</v>
      </c>
      <c r="M19" s="33">
        <v>17.5</v>
      </c>
      <c r="N19" s="20">
        <f t="shared" si="6"/>
        <v>66.8</v>
      </c>
      <c r="O19" s="21">
        <f t="shared" si="7"/>
        <v>12</v>
      </c>
      <c r="P19" s="21" t="str">
        <f t="shared" si="8"/>
        <v>SI</v>
      </c>
    </row>
    <row r="20" spans="1:16" x14ac:dyDescent="0.25">
      <c r="A20" t="s">
        <v>113</v>
      </c>
      <c r="B20" s="31">
        <v>10</v>
      </c>
      <c r="C20" s="31">
        <v>8.5</v>
      </c>
      <c r="D20">
        <v>100</v>
      </c>
      <c r="E20" s="31">
        <f t="shared" si="0"/>
        <v>10</v>
      </c>
      <c r="F20" s="11">
        <v>8180</v>
      </c>
      <c r="G20" s="12">
        <f t="shared" si="1"/>
        <v>0.68814671489862878</v>
      </c>
      <c r="H20" s="11">
        <v>8004</v>
      </c>
      <c r="I20" s="12">
        <f t="shared" si="2"/>
        <v>0.80669219915339652</v>
      </c>
      <c r="J20" s="11">
        <f t="shared" si="3"/>
        <v>176</v>
      </c>
      <c r="K20" s="12">
        <f t="shared" si="4"/>
        <v>4.6315789473684213E-2</v>
      </c>
      <c r="L20" s="31">
        <f t="shared" si="5"/>
        <v>24.76</v>
      </c>
      <c r="M20" s="33">
        <v>13.5</v>
      </c>
      <c r="N20" s="20">
        <f t="shared" si="6"/>
        <v>66.760000000000005</v>
      </c>
      <c r="O20" s="21">
        <f t="shared" si="7"/>
        <v>13</v>
      </c>
      <c r="P20" s="21" t="str">
        <f t="shared" si="8"/>
        <v>SI</v>
      </c>
    </row>
    <row r="21" spans="1:16" x14ac:dyDescent="0.25">
      <c r="A21" t="s">
        <v>57</v>
      </c>
      <c r="B21" s="31">
        <v>11.5</v>
      </c>
      <c r="C21" s="31">
        <v>11</v>
      </c>
      <c r="D21">
        <v>100</v>
      </c>
      <c r="E21" s="31">
        <f t="shared" si="0"/>
        <v>10</v>
      </c>
      <c r="F21" s="11">
        <v>5741</v>
      </c>
      <c r="G21" s="12">
        <f t="shared" si="1"/>
        <v>0.48296458315807184</v>
      </c>
      <c r="H21" s="11">
        <v>5741</v>
      </c>
      <c r="I21" s="12">
        <f t="shared" si="2"/>
        <v>0.57861318282604313</v>
      </c>
      <c r="J21" s="11">
        <f t="shared" si="3"/>
        <v>0</v>
      </c>
      <c r="K21" s="12">
        <f t="shared" si="4"/>
        <v>0</v>
      </c>
      <c r="L21" s="31">
        <f t="shared" si="5"/>
        <v>17.37</v>
      </c>
      <c r="M21" s="33">
        <v>16</v>
      </c>
      <c r="N21" s="20">
        <f t="shared" si="6"/>
        <v>65.87</v>
      </c>
      <c r="O21" s="21">
        <f t="shared" si="7"/>
        <v>14</v>
      </c>
      <c r="P21" s="21" t="str">
        <f t="shared" si="8"/>
        <v>SI</v>
      </c>
    </row>
    <row r="22" spans="1:16" x14ac:dyDescent="0.25">
      <c r="A22" t="s">
        <v>58</v>
      </c>
      <c r="B22" s="31">
        <v>15</v>
      </c>
      <c r="C22" s="31">
        <v>12</v>
      </c>
      <c r="D22">
        <v>100</v>
      </c>
      <c r="E22" s="31">
        <f t="shared" si="0"/>
        <v>10</v>
      </c>
      <c r="F22" s="11">
        <v>4075</v>
      </c>
      <c r="G22" s="12">
        <f t="shared" si="1"/>
        <v>0.34281147472028267</v>
      </c>
      <c r="H22" s="11">
        <v>4075</v>
      </c>
      <c r="I22" s="12">
        <f t="shared" si="2"/>
        <v>0.41070348720016125</v>
      </c>
      <c r="J22" s="11">
        <f t="shared" si="3"/>
        <v>0</v>
      </c>
      <c r="K22" s="12">
        <f t="shared" si="4"/>
        <v>0</v>
      </c>
      <c r="L22" s="31">
        <f t="shared" si="5"/>
        <v>12.33</v>
      </c>
      <c r="M22" s="33">
        <v>16</v>
      </c>
      <c r="N22" s="20">
        <f t="shared" si="6"/>
        <v>65.33</v>
      </c>
      <c r="O22" s="21">
        <f t="shared" si="7"/>
        <v>15</v>
      </c>
      <c r="P22" s="21" t="str">
        <f t="shared" si="8"/>
        <v>SI</v>
      </c>
    </row>
    <row r="23" spans="1:16" x14ac:dyDescent="0.25">
      <c r="A23" t="s">
        <v>59</v>
      </c>
      <c r="B23" s="31">
        <v>10</v>
      </c>
      <c r="C23" s="31">
        <v>10.5</v>
      </c>
      <c r="D23">
        <v>100</v>
      </c>
      <c r="E23" s="31">
        <f t="shared" si="0"/>
        <v>10</v>
      </c>
      <c r="F23" s="11">
        <v>6167</v>
      </c>
      <c r="G23" s="12">
        <f t="shared" si="1"/>
        <v>0.51880205266257251</v>
      </c>
      <c r="H23" s="11">
        <v>6167</v>
      </c>
      <c r="I23" s="12">
        <f t="shared" si="2"/>
        <v>0.62154807498488207</v>
      </c>
      <c r="J23" s="11">
        <f t="shared" si="3"/>
        <v>0</v>
      </c>
      <c r="K23" s="12">
        <f t="shared" si="4"/>
        <v>0</v>
      </c>
      <c r="L23" s="31">
        <f t="shared" si="5"/>
        <v>18.66</v>
      </c>
      <c r="M23" s="33">
        <v>16</v>
      </c>
      <c r="N23" s="20">
        <f t="shared" si="6"/>
        <v>65.16</v>
      </c>
      <c r="O23" s="21">
        <f t="shared" si="7"/>
        <v>16</v>
      </c>
      <c r="P23" s="21" t="str">
        <f t="shared" si="8"/>
        <v>SI</v>
      </c>
    </row>
    <row r="24" spans="1:16" x14ac:dyDescent="0.25">
      <c r="A24" t="s">
        <v>114</v>
      </c>
      <c r="B24" s="31">
        <v>9.5</v>
      </c>
      <c r="C24" s="31">
        <v>3.5</v>
      </c>
      <c r="D24">
        <v>100</v>
      </c>
      <c r="E24" s="31">
        <f t="shared" si="0"/>
        <v>10</v>
      </c>
      <c r="F24" s="11">
        <v>9726</v>
      </c>
      <c r="G24" s="12">
        <f t="shared" si="1"/>
        <v>0.81820476150416421</v>
      </c>
      <c r="H24" s="11">
        <v>7092</v>
      </c>
      <c r="I24" s="12">
        <f t="shared" si="2"/>
        <v>0.71477524692602301</v>
      </c>
      <c r="J24" s="11">
        <f t="shared" si="3"/>
        <v>2634</v>
      </c>
      <c r="K24" s="12">
        <f t="shared" si="4"/>
        <v>0.69315789473684208</v>
      </c>
      <c r="L24" s="31">
        <f t="shared" si="5"/>
        <v>29.66</v>
      </c>
      <c r="M24" s="33">
        <v>11.5</v>
      </c>
      <c r="N24" s="20">
        <f t="shared" si="6"/>
        <v>64.16</v>
      </c>
      <c r="O24" s="21">
        <f t="shared" si="7"/>
        <v>17</v>
      </c>
      <c r="P24" s="21" t="str">
        <f t="shared" si="8"/>
        <v>SI</v>
      </c>
    </row>
    <row r="25" spans="1:16" x14ac:dyDescent="0.25">
      <c r="A25" t="s">
        <v>115</v>
      </c>
      <c r="B25" s="31">
        <v>11</v>
      </c>
      <c r="C25" s="31">
        <v>9.5</v>
      </c>
      <c r="D25">
        <v>100</v>
      </c>
      <c r="E25" s="31">
        <f t="shared" si="0"/>
        <v>10</v>
      </c>
      <c r="F25" s="11">
        <v>6373</v>
      </c>
      <c r="G25" s="12">
        <f t="shared" si="1"/>
        <v>0.53613190880794148</v>
      </c>
      <c r="H25" s="11">
        <v>5631</v>
      </c>
      <c r="I25" s="12">
        <f t="shared" si="2"/>
        <v>0.56752670832493446</v>
      </c>
      <c r="J25" s="11">
        <f t="shared" si="3"/>
        <v>742</v>
      </c>
      <c r="K25" s="12">
        <f t="shared" si="4"/>
        <v>0.19526315789473683</v>
      </c>
      <c r="L25" s="31">
        <f t="shared" si="5"/>
        <v>19.350000000000001</v>
      </c>
      <c r="M25" s="33">
        <v>14</v>
      </c>
      <c r="N25" s="20">
        <f t="shared" si="6"/>
        <v>63.85</v>
      </c>
      <c r="O25" s="21">
        <f t="shared" si="7"/>
        <v>18</v>
      </c>
      <c r="P25" s="21" t="str">
        <f t="shared" si="8"/>
        <v>SI</v>
      </c>
    </row>
    <row r="26" spans="1:16" x14ac:dyDescent="0.25">
      <c r="A26" t="s">
        <v>116</v>
      </c>
      <c r="B26" s="31">
        <v>10.5</v>
      </c>
      <c r="C26" s="31">
        <v>10</v>
      </c>
      <c r="D26">
        <v>98.35</v>
      </c>
      <c r="E26" s="31">
        <f t="shared" si="0"/>
        <v>9.84</v>
      </c>
      <c r="F26" s="11">
        <v>6209</v>
      </c>
      <c r="G26" s="12">
        <f t="shared" si="1"/>
        <v>0.52233532430386131</v>
      </c>
      <c r="H26" s="11">
        <v>6209</v>
      </c>
      <c r="I26" s="12">
        <f t="shared" si="2"/>
        <v>0.62578109252166902</v>
      </c>
      <c r="J26" s="11">
        <f t="shared" si="3"/>
        <v>0</v>
      </c>
      <c r="K26" s="12">
        <f t="shared" si="4"/>
        <v>0</v>
      </c>
      <c r="L26" s="31">
        <f t="shared" si="5"/>
        <v>18.78</v>
      </c>
      <c r="M26" s="33">
        <v>14</v>
      </c>
      <c r="N26" s="20">
        <f t="shared" si="6"/>
        <v>63.12</v>
      </c>
      <c r="O26" s="21">
        <f t="shared" si="7"/>
        <v>19</v>
      </c>
      <c r="P26" s="21" t="str">
        <f t="shared" si="8"/>
        <v>SI</v>
      </c>
    </row>
    <row r="27" spans="1:16" x14ac:dyDescent="0.25">
      <c r="A27" t="s">
        <v>62</v>
      </c>
      <c r="B27" s="31">
        <v>9.5</v>
      </c>
      <c r="C27" s="31">
        <v>7.5</v>
      </c>
      <c r="D27">
        <v>100</v>
      </c>
      <c r="E27" s="31">
        <f t="shared" si="0"/>
        <v>10</v>
      </c>
      <c r="F27" s="11">
        <v>7792</v>
      </c>
      <c r="G27" s="12">
        <f t="shared" si="1"/>
        <v>0.65550601497434169</v>
      </c>
      <c r="H27" s="11">
        <v>7792</v>
      </c>
      <c r="I27" s="12">
        <f t="shared" si="2"/>
        <v>0.78532553920580528</v>
      </c>
      <c r="J27" s="11">
        <f t="shared" si="3"/>
        <v>0</v>
      </c>
      <c r="K27" s="12">
        <f t="shared" si="4"/>
        <v>0</v>
      </c>
      <c r="L27" s="31">
        <f t="shared" si="5"/>
        <v>23.57</v>
      </c>
      <c r="M27" s="33">
        <v>11</v>
      </c>
      <c r="N27" s="20">
        <f t="shared" si="6"/>
        <v>61.57</v>
      </c>
      <c r="O27" s="21">
        <f t="shared" si="7"/>
        <v>20</v>
      </c>
      <c r="P27" s="21" t="str">
        <f t="shared" si="8"/>
        <v>SI</v>
      </c>
    </row>
    <row r="28" spans="1:16" x14ac:dyDescent="0.25">
      <c r="A28" t="s">
        <v>117</v>
      </c>
      <c r="B28" s="31">
        <v>9</v>
      </c>
      <c r="C28" s="31">
        <v>10.5</v>
      </c>
      <c r="D28">
        <v>100</v>
      </c>
      <c r="E28" s="31">
        <f t="shared" si="0"/>
        <v>10</v>
      </c>
      <c r="F28" s="11">
        <v>4978</v>
      </c>
      <c r="G28" s="12">
        <f t="shared" si="1"/>
        <v>0.41877681500799191</v>
      </c>
      <c r="H28" s="11">
        <v>4978</v>
      </c>
      <c r="I28" s="12">
        <f t="shared" si="2"/>
        <v>0.50171336424108037</v>
      </c>
      <c r="J28" s="11">
        <f t="shared" si="3"/>
        <v>0</v>
      </c>
      <c r="K28" s="12">
        <f t="shared" si="4"/>
        <v>0</v>
      </c>
      <c r="L28" s="31">
        <f t="shared" si="5"/>
        <v>15.06</v>
      </c>
      <c r="M28" s="33">
        <v>16</v>
      </c>
      <c r="N28" s="20">
        <f t="shared" si="6"/>
        <v>60.56</v>
      </c>
      <c r="O28" s="21">
        <f t="shared" si="7"/>
        <v>21</v>
      </c>
      <c r="P28" s="21" t="str">
        <f t="shared" si="8"/>
        <v>SI</v>
      </c>
    </row>
    <row r="29" spans="1:16" x14ac:dyDescent="0.25">
      <c r="A29" t="s">
        <v>63</v>
      </c>
      <c r="B29" s="31">
        <v>8.5</v>
      </c>
      <c r="C29" s="31">
        <v>6.5</v>
      </c>
      <c r="D29">
        <v>100</v>
      </c>
      <c r="E29" s="31">
        <f t="shared" si="0"/>
        <v>10</v>
      </c>
      <c r="F29" s="11">
        <v>7149</v>
      </c>
      <c r="G29" s="12">
        <f t="shared" si="1"/>
        <v>0.60141330865651554</v>
      </c>
      <c r="H29" s="11">
        <v>6419</v>
      </c>
      <c r="I29" s="12">
        <f t="shared" si="2"/>
        <v>0.64694618020560368</v>
      </c>
      <c r="J29" s="11">
        <f t="shared" si="3"/>
        <v>730</v>
      </c>
      <c r="K29" s="12">
        <f t="shared" si="4"/>
        <v>0.19210526315789472</v>
      </c>
      <c r="L29" s="31">
        <f t="shared" si="5"/>
        <v>21.69</v>
      </c>
      <c r="M29" s="33">
        <v>12.5</v>
      </c>
      <c r="N29" s="20">
        <f t="shared" si="6"/>
        <v>59.19</v>
      </c>
      <c r="O29" s="21">
        <f t="shared" si="7"/>
        <v>22</v>
      </c>
      <c r="P29" s="21" t="str">
        <f t="shared" si="8"/>
        <v>SI</v>
      </c>
    </row>
    <row r="30" spans="1:16" x14ac:dyDescent="0.25">
      <c r="A30" t="s">
        <v>64</v>
      </c>
      <c r="B30" s="31">
        <v>11</v>
      </c>
      <c r="C30" s="31">
        <v>9</v>
      </c>
      <c r="D30">
        <v>100</v>
      </c>
      <c r="E30" s="31">
        <f t="shared" si="0"/>
        <v>10</v>
      </c>
      <c r="F30" s="11">
        <v>5647</v>
      </c>
      <c r="G30" s="12">
        <f t="shared" si="1"/>
        <v>0.47505678472280644</v>
      </c>
      <c r="H30" s="11">
        <v>5555</v>
      </c>
      <c r="I30" s="12">
        <f t="shared" si="2"/>
        <v>0.55986696230598665</v>
      </c>
      <c r="J30" s="11">
        <f t="shared" si="3"/>
        <v>92</v>
      </c>
      <c r="K30" s="12">
        <f t="shared" si="4"/>
        <v>2.4210526315789474E-2</v>
      </c>
      <c r="L30" s="31">
        <f t="shared" si="5"/>
        <v>17.09</v>
      </c>
      <c r="M30" s="33">
        <v>12</v>
      </c>
      <c r="N30" s="20">
        <f t="shared" si="6"/>
        <v>59.09</v>
      </c>
      <c r="O30" s="21">
        <f t="shared" si="7"/>
        <v>23</v>
      </c>
      <c r="P30" s="21" t="str">
        <f t="shared" si="8"/>
        <v>SI</v>
      </c>
    </row>
    <row r="31" spans="1:16" x14ac:dyDescent="0.25">
      <c r="A31" t="s">
        <v>65</v>
      </c>
      <c r="B31" s="31">
        <v>6</v>
      </c>
      <c r="C31" s="31">
        <v>8.5</v>
      </c>
      <c r="D31">
        <v>100</v>
      </c>
      <c r="E31" s="31">
        <f t="shared" si="0"/>
        <v>10</v>
      </c>
      <c r="F31" s="11">
        <v>6758</v>
      </c>
      <c r="G31" s="12">
        <f t="shared" si="1"/>
        <v>0.56852023218642211</v>
      </c>
      <c r="H31" s="11">
        <v>6758</v>
      </c>
      <c r="I31" s="12">
        <f t="shared" si="2"/>
        <v>0.68111267889538396</v>
      </c>
      <c r="J31" s="11">
        <f t="shared" si="3"/>
        <v>0</v>
      </c>
      <c r="K31" s="12">
        <f t="shared" si="4"/>
        <v>0</v>
      </c>
      <c r="L31" s="31">
        <f t="shared" si="5"/>
        <v>20.440000000000001</v>
      </c>
      <c r="M31" s="33">
        <v>14</v>
      </c>
      <c r="N31" s="20">
        <f t="shared" si="6"/>
        <v>58.94</v>
      </c>
      <c r="O31" s="21">
        <f t="shared" si="7"/>
        <v>24</v>
      </c>
      <c r="P31" s="21" t="str">
        <f t="shared" si="8"/>
        <v>SI</v>
      </c>
    </row>
    <row r="32" spans="1:16" x14ac:dyDescent="0.25">
      <c r="A32" t="s">
        <v>118</v>
      </c>
      <c r="B32" s="31">
        <v>8</v>
      </c>
      <c r="C32" s="31">
        <v>8.5</v>
      </c>
      <c r="D32">
        <v>100</v>
      </c>
      <c r="E32" s="31">
        <f t="shared" si="0"/>
        <v>10</v>
      </c>
      <c r="F32" s="11">
        <v>6880</v>
      </c>
      <c r="G32" s="12">
        <f t="shared" si="1"/>
        <v>0.57878354504921348</v>
      </c>
      <c r="H32" s="11">
        <v>6880</v>
      </c>
      <c r="I32" s="12">
        <f t="shared" si="2"/>
        <v>0.69340858697843177</v>
      </c>
      <c r="J32" s="11">
        <f t="shared" si="3"/>
        <v>0</v>
      </c>
      <c r="K32" s="12">
        <f t="shared" si="4"/>
        <v>0</v>
      </c>
      <c r="L32" s="31">
        <f t="shared" si="5"/>
        <v>20.81</v>
      </c>
      <c r="M32" s="33">
        <v>11.5</v>
      </c>
      <c r="N32" s="20">
        <f t="shared" si="6"/>
        <v>58.81</v>
      </c>
      <c r="O32" s="21">
        <f t="shared" si="7"/>
        <v>25</v>
      </c>
      <c r="P32" s="21" t="str">
        <f t="shared" si="8"/>
        <v>SI</v>
      </c>
    </row>
    <row r="33" spans="1:16" x14ac:dyDescent="0.25">
      <c r="A33" t="s">
        <v>67</v>
      </c>
      <c r="B33" s="31">
        <v>7</v>
      </c>
      <c r="C33" s="31">
        <v>7</v>
      </c>
      <c r="D33">
        <v>100</v>
      </c>
      <c r="E33" s="31">
        <f t="shared" si="0"/>
        <v>10</v>
      </c>
      <c r="F33" s="11">
        <v>7988</v>
      </c>
      <c r="G33" s="12">
        <f t="shared" si="1"/>
        <v>0.67199461596702281</v>
      </c>
      <c r="H33" s="11">
        <v>7988</v>
      </c>
      <c r="I33" s="12">
        <f t="shared" si="2"/>
        <v>0.80507962104414432</v>
      </c>
      <c r="J33" s="11">
        <f t="shared" si="3"/>
        <v>0</v>
      </c>
      <c r="K33" s="12">
        <f t="shared" si="4"/>
        <v>0</v>
      </c>
      <c r="L33" s="31">
        <f t="shared" si="5"/>
        <v>24.17</v>
      </c>
      <c r="M33" s="33">
        <v>10.5</v>
      </c>
      <c r="N33" s="20">
        <f t="shared" si="6"/>
        <v>58.67</v>
      </c>
      <c r="O33" s="21">
        <f t="shared" si="7"/>
        <v>26</v>
      </c>
      <c r="P33" s="21" t="str">
        <f t="shared" si="8"/>
        <v>SI</v>
      </c>
    </row>
    <row r="34" spans="1:16" x14ac:dyDescent="0.25">
      <c r="A34" t="s">
        <v>68</v>
      </c>
      <c r="B34" s="31">
        <v>8.5</v>
      </c>
      <c r="C34" s="31">
        <v>9</v>
      </c>
      <c r="D34">
        <v>100</v>
      </c>
      <c r="E34" s="31">
        <f t="shared" si="0"/>
        <v>10</v>
      </c>
      <c r="F34" s="11">
        <v>5082</v>
      </c>
      <c r="G34" s="12">
        <f t="shared" si="1"/>
        <v>0.42752586859594516</v>
      </c>
      <c r="H34" s="11">
        <v>5082</v>
      </c>
      <c r="I34" s="12">
        <f t="shared" si="2"/>
        <v>0.51219512195121952</v>
      </c>
      <c r="J34" s="11">
        <f t="shared" si="3"/>
        <v>0</v>
      </c>
      <c r="K34" s="12">
        <f t="shared" si="4"/>
        <v>0</v>
      </c>
      <c r="L34" s="31">
        <f t="shared" si="5"/>
        <v>15.37</v>
      </c>
      <c r="M34" s="33">
        <v>15</v>
      </c>
      <c r="N34" s="20">
        <f t="shared" si="6"/>
        <v>57.87</v>
      </c>
      <c r="O34" s="21">
        <f t="shared" si="7"/>
        <v>27</v>
      </c>
      <c r="P34" s="21" t="str">
        <f t="shared" si="8"/>
        <v>SI</v>
      </c>
    </row>
    <row r="35" spans="1:16" x14ac:dyDescent="0.25">
      <c r="A35" t="s">
        <v>119</v>
      </c>
      <c r="B35" s="31">
        <v>9.5</v>
      </c>
      <c r="C35" s="31">
        <v>10.5</v>
      </c>
      <c r="D35">
        <v>100</v>
      </c>
      <c r="E35" s="31">
        <f t="shared" si="0"/>
        <v>10</v>
      </c>
      <c r="F35" s="11">
        <v>4016</v>
      </c>
      <c r="G35" s="12">
        <f t="shared" si="1"/>
        <v>0.33784806931942457</v>
      </c>
      <c r="H35" s="11">
        <v>4016</v>
      </c>
      <c r="I35" s="12">
        <f t="shared" si="2"/>
        <v>0.40475710542229387</v>
      </c>
      <c r="J35" s="11">
        <f t="shared" si="3"/>
        <v>0</v>
      </c>
      <c r="K35" s="12">
        <f t="shared" si="4"/>
        <v>0</v>
      </c>
      <c r="L35" s="31">
        <f t="shared" si="5"/>
        <v>12.15</v>
      </c>
      <c r="M35" s="33">
        <v>13.5</v>
      </c>
      <c r="N35" s="20">
        <f t="shared" si="6"/>
        <v>55.65</v>
      </c>
      <c r="O35" s="21">
        <f t="shared" si="7"/>
        <v>28</v>
      </c>
      <c r="P35" s="21" t="str">
        <f t="shared" si="8"/>
        <v>SI</v>
      </c>
    </row>
    <row r="36" spans="1:16" x14ac:dyDescent="0.25">
      <c r="A36" t="s">
        <v>72</v>
      </c>
      <c r="B36" s="31">
        <v>8.5</v>
      </c>
      <c r="C36" s="31">
        <v>9</v>
      </c>
      <c r="D36">
        <v>100</v>
      </c>
      <c r="E36" s="31">
        <f t="shared" si="0"/>
        <v>10</v>
      </c>
      <c r="F36" s="11">
        <v>5292</v>
      </c>
      <c r="G36" s="12">
        <f t="shared" si="1"/>
        <v>0.44519222680238918</v>
      </c>
      <c r="H36" s="11">
        <v>5292</v>
      </c>
      <c r="I36" s="12">
        <f t="shared" si="2"/>
        <v>0.53336020963515418</v>
      </c>
      <c r="J36" s="11">
        <f t="shared" si="3"/>
        <v>0</v>
      </c>
      <c r="K36" s="12">
        <f t="shared" si="4"/>
        <v>0</v>
      </c>
      <c r="L36" s="31">
        <f t="shared" si="5"/>
        <v>16.010000000000002</v>
      </c>
      <c r="M36" s="33">
        <v>12</v>
      </c>
      <c r="N36" s="20">
        <f t="shared" si="6"/>
        <v>55.51</v>
      </c>
      <c r="O36" s="21">
        <f t="shared" si="7"/>
        <v>29</v>
      </c>
      <c r="P36" s="21" t="str">
        <f t="shared" si="8"/>
        <v>SI</v>
      </c>
    </row>
    <row r="37" spans="1:16" x14ac:dyDescent="0.25">
      <c r="A37" t="s">
        <v>73</v>
      </c>
      <c r="B37" s="31">
        <v>6</v>
      </c>
      <c r="C37" s="31">
        <v>6</v>
      </c>
      <c r="D37">
        <v>100</v>
      </c>
      <c r="E37" s="31">
        <f t="shared" si="0"/>
        <v>10</v>
      </c>
      <c r="F37" s="11">
        <v>6970</v>
      </c>
      <c r="G37" s="12">
        <f t="shared" si="1"/>
        <v>0.58635484142340377</v>
      </c>
      <c r="H37" s="11">
        <v>6970</v>
      </c>
      <c r="I37" s="12">
        <f t="shared" si="2"/>
        <v>0.7024793388429752</v>
      </c>
      <c r="J37" s="11">
        <f t="shared" si="3"/>
        <v>0</v>
      </c>
      <c r="K37" s="12">
        <f t="shared" si="4"/>
        <v>0</v>
      </c>
      <c r="L37" s="31">
        <f t="shared" si="5"/>
        <v>21.09</v>
      </c>
      <c r="M37" s="33">
        <v>12</v>
      </c>
      <c r="N37" s="20">
        <f t="shared" si="6"/>
        <v>55.09</v>
      </c>
      <c r="O37" s="21">
        <f t="shared" si="7"/>
        <v>30</v>
      </c>
      <c r="P37" s="21" t="str">
        <f t="shared" si="8"/>
        <v>SI</v>
      </c>
    </row>
    <row r="38" spans="1:16" x14ac:dyDescent="0.25">
      <c r="A38" t="s">
        <v>76</v>
      </c>
      <c r="B38" s="31">
        <v>8</v>
      </c>
      <c r="C38" s="31">
        <v>7</v>
      </c>
      <c r="D38">
        <v>100</v>
      </c>
      <c r="E38" s="31">
        <f t="shared" si="0"/>
        <v>10</v>
      </c>
      <c r="F38" s="11">
        <v>4056</v>
      </c>
      <c r="G38" s="12">
        <f t="shared" si="1"/>
        <v>0.34121308993017579</v>
      </c>
      <c r="H38" s="11">
        <v>4056</v>
      </c>
      <c r="I38" s="12">
        <f t="shared" si="2"/>
        <v>0.4087885506954243</v>
      </c>
      <c r="J38" s="11">
        <f t="shared" si="3"/>
        <v>0</v>
      </c>
      <c r="K38" s="12">
        <f t="shared" si="4"/>
        <v>0</v>
      </c>
      <c r="L38" s="31">
        <f t="shared" si="5"/>
        <v>12.27</v>
      </c>
      <c r="M38" s="33">
        <v>14.5</v>
      </c>
      <c r="N38" s="20">
        <f t="shared" si="6"/>
        <v>51.77</v>
      </c>
      <c r="O38" s="21">
        <f t="shared" si="7"/>
        <v>31</v>
      </c>
      <c r="P38" s="21" t="str">
        <f t="shared" si="8"/>
        <v>SI</v>
      </c>
    </row>
    <row r="39" spans="1:16" x14ac:dyDescent="0.25">
      <c r="A39" t="s">
        <v>78</v>
      </c>
      <c r="B39" s="31">
        <v>9.5</v>
      </c>
      <c r="C39" s="31">
        <v>6.5</v>
      </c>
      <c r="D39">
        <v>100</v>
      </c>
      <c r="E39" s="31">
        <f t="shared" si="0"/>
        <v>10</v>
      </c>
      <c r="F39" s="11">
        <v>5095</v>
      </c>
      <c r="G39" s="12">
        <f t="shared" si="1"/>
        <v>0.42861950029443929</v>
      </c>
      <c r="H39" s="11">
        <v>5095</v>
      </c>
      <c r="I39" s="12">
        <f t="shared" si="2"/>
        <v>0.51350534166498685</v>
      </c>
      <c r="J39" s="11">
        <f t="shared" si="3"/>
        <v>0</v>
      </c>
      <c r="K39" s="12">
        <f t="shared" si="4"/>
        <v>0</v>
      </c>
      <c r="L39" s="31">
        <f t="shared" si="5"/>
        <v>15.41</v>
      </c>
      <c r="M39" s="33">
        <v>10</v>
      </c>
      <c r="N39" s="20">
        <f t="shared" si="6"/>
        <v>51.41</v>
      </c>
      <c r="O39" s="21">
        <f t="shared" si="7"/>
        <v>32</v>
      </c>
      <c r="P39" s="21" t="str">
        <f t="shared" si="8"/>
        <v>SI</v>
      </c>
    </row>
    <row r="40" spans="1:16" x14ac:dyDescent="0.25">
      <c r="A40" t="s">
        <v>79</v>
      </c>
      <c r="B40" s="31">
        <v>7.5</v>
      </c>
      <c r="C40" s="31">
        <v>6.5</v>
      </c>
      <c r="D40">
        <v>100</v>
      </c>
      <c r="E40" s="31">
        <f t="shared" si="0"/>
        <v>10</v>
      </c>
      <c r="F40" s="11">
        <v>3800</v>
      </c>
      <c r="G40" s="12">
        <f t="shared" si="1"/>
        <v>0.31967695802136786</v>
      </c>
      <c r="H40" s="11">
        <v>3800</v>
      </c>
      <c r="I40" s="12">
        <f t="shared" si="2"/>
        <v>0.38298730094738964</v>
      </c>
      <c r="J40" s="11">
        <f t="shared" si="3"/>
        <v>0</v>
      </c>
      <c r="K40" s="12">
        <f t="shared" si="4"/>
        <v>0</v>
      </c>
      <c r="L40" s="31">
        <f t="shared" si="5"/>
        <v>11.5</v>
      </c>
      <c r="M40" s="33">
        <v>15</v>
      </c>
      <c r="N40" s="20">
        <f t="shared" si="6"/>
        <v>50.5</v>
      </c>
      <c r="O40" s="21">
        <f t="shared" si="7"/>
        <v>33</v>
      </c>
      <c r="P40" s="21" t="str">
        <f t="shared" si="8"/>
        <v>SI</v>
      </c>
    </row>
    <row r="41" spans="1:16" x14ac:dyDescent="0.25">
      <c r="A41" t="s">
        <v>120</v>
      </c>
      <c r="B41" s="31">
        <v>5</v>
      </c>
      <c r="C41" s="31">
        <v>8</v>
      </c>
      <c r="D41">
        <v>100</v>
      </c>
      <c r="E41" s="31">
        <f t="shared" si="0"/>
        <v>10</v>
      </c>
      <c r="F41" s="11">
        <v>5080</v>
      </c>
      <c r="G41" s="12">
        <f t="shared" si="1"/>
        <v>0.42735761756540758</v>
      </c>
      <c r="H41" s="11">
        <v>5080</v>
      </c>
      <c r="I41" s="12">
        <f t="shared" si="2"/>
        <v>0.51199354968756294</v>
      </c>
      <c r="J41" s="11">
        <f t="shared" si="3"/>
        <v>0</v>
      </c>
      <c r="K41" s="12">
        <f t="shared" si="4"/>
        <v>0</v>
      </c>
      <c r="L41" s="31">
        <f t="shared" si="5"/>
        <v>15.37</v>
      </c>
      <c r="M41" s="33">
        <v>11</v>
      </c>
      <c r="N41" s="20">
        <f t="shared" si="6"/>
        <v>49.37</v>
      </c>
      <c r="O41" s="21">
        <f t="shared" si="7"/>
        <v>34</v>
      </c>
      <c r="P41" s="21" t="str">
        <f t="shared" si="8"/>
        <v>SI</v>
      </c>
    </row>
    <row r="42" spans="1:16" x14ac:dyDescent="0.25">
      <c r="A42" t="s">
        <v>81</v>
      </c>
      <c r="B42" s="31">
        <v>6.5</v>
      </c>
      <c r="C42" s="31">
        <v>3.5</v>
      </c>
      <c r="D42">
        <v>100</v>
      </c>
      <c r="E42" s="31">
        <f t="shared" si="0"/>
        <v>10</v>
      </c>
      <c r="F42" s="11">
        <v>5653</v>
      </c>
      <c r="G42" s="12">
        <f t="shared" si="1"/>
        <v>0.47556153781441912</v>
      </c>
      <c r="H42" s="11">
        <v>5653</v>
      </c>
      <c r="I42" s="12">
        <f t="shared" si="2"/>
        <v>0.56974400322515617</v>
      </c>
      <c r="J42" s="11">
        <f t="shared" si="3"/>
        <v>0</v>
      </c>
      <c r="K42" s="12">
        <f t="shared" si="4"/>
        <v>0</v>
      </c>
      <c r="L42" s="31">
        <f t="shared" si="5"/>
        <v>17.100000000000001</v>
      </c>
      <c r="M42" s="33">
        <v>10.5</v>
      </c>
      <c r="N42" s="20">
        <f t="shared" si="6"/>
        <v>47.6</v>
      </c>
      <c r="O42" s="21">
        <f t="shared" si="7"/>
        <v>35</v>
      </c>
      <c r="P42" s="21" t="str">
        <f t="shared" si="8"/>
        <v>SI</v>
      </c>
    </row>
    <row r="43" spans="1:16" x14ac:dyDescent="0.25">
      <c r="A43" t="s">
        <v>84</v>
      </c>
      <c r="B43" s="31">
        <v>0</v>
      </c>
      <c r="C43" s="31">
        <v>0</v>
      </c>
      <c r="D43">
        <v>100</v>
      </c>
      <c r="E43" s="31">
        <f t="shared" si="0"/>
        <v>10</v>
      </c>
      <c r="F43" s="11">
        <v>9735</v>
      </c>
      <c r="G43" s="12">
        <f t="shared" si="1"/>
        <v>0.81896189114158324</v>
      </c>
      <c r="H43" s="11">
        <v>5935</v>
      </c>
      <c r="I43" s="12">
        <f t="shared" si="2"/>
        <v>0.5981656924007257</v>
      </c>
      <c r="J43" s="11">
        <f t="shared" si="3"/>
        <v>3800</v>
      </c>
      <c r="K43" s="12">
        <f t="shared" si="4"/>
        <v>1</v>
      </c>
      <c r="L43" s="31">
        <f t="shared" si="5"/>
        <v>29.79</v>
      </c>
      <c r="M43" s="33">
        <v>0</v>
      </c>
      <c r="N43" s="20">
        <f t="shared" si="6"/>
        <v>39.79</v>
      </c>
      <c r="O43" s="21">
        <f t="shared" si="7"/>
        <v>36</v>
      </c>
      <c r="P43" s="21" t="str">
        <f t="shared" si="8"/>
        <v>NO</v>
      </c>
    </row>
    <row r="44" spans="1:16" x14ac:dyDescent="0.25">
      <c r="A44" t="s">
        <v>85</v>
      </c>
      <c r="B44" s="31">
        <v>0</v>
      </c>
      <c r="C44" s="31">
        <v>0</v>
      </c>
      <c r="D44">
        <v>100</v>
      </c>
      <c r="E44" s="31">
        <f t="shared" si="0"/>
        <v>10</v>
      </c>
      <c r="F44" s="11">
        <v>9639</v>
      </c>
      <c r="G44" s="12">
        <f t="shared" si="1"/>
        <v>0.81088584167578026</v>
      </c>
      <c r="H44" s="11">
        <v>6939</v>
      </c>
      <c r="I44" s="12">
        <f t="shared" si="2"/>
        <v>0.6993549687562991</v>
      </c>
      <c r="J44" s="11">
        <f t="shared" si="3"/>
        <v>2700</v>
      </c>
      <c r="K44" s="12">
        <f t="shared" si="4"/>
        <v>0.71052631578947367</v>
      </c>
      <c r="L44" s="31">
        <f t="shared" si="5"/>
        <v>29.4</v>
      </c>
      <c r="M44" s="33">
        <v>0</v>
      </c>
      <c r="N44" s="20">
        <f t="shared" si="6"/>
        <v>39.4</v>
      </c>
      <c r="O44" s="21">
        <f t="shared" si="7"/>
        <v>37</v>
      </c>
      <c r="P44" s="21" t="str">
        <f t="shared" si="8"/>
        <v>NO</v>
      </c>
    </row>
    <row r="45" spans="1:16" x14ac:dyDescent="0.25">
      <c r="A45" t="s">
        <v>88</v>
      </c>
      <c r="B45" s="31">
        <v>0</v>
      </c>
      <c r="C45" s="31">
        <v>7</v>
      </c>
      <c r="D45">
        <v>100</v>
      </c>
      <c r="E45" s="31">
        <f t="shared" si="0"/>
        <v>10</v>
      </c>
      <c r="F45" s="11">
        <v>2990</v>
      </c>
      <c r="G45" s="12">
        <f t="shared" si="1"/>
        <v>0.25153529065365526</v>
      </c>
      <c r="H45" s="11">
        <v>2990</v>
      </c>
      <c r="I45" s="12">
        <f t="shared" si="2"/>
        <v>0.30135053416649871</v>
      </c>
      <c r="J45" s="11">
        <f t="shared" si="3"/>
        <v>0</v>
      </c>
      <c r="K45" s="12">
        <f t="shared" si="4"/>
        <v>0</v>
      </c>
      <c r="L45" s="31">
        <f t="shared" si="5"/>
        <v>9.0500000000000007</v>
      </c>
      <c r="M45" s="33">
        <v>9</v>
      </c>
      <c r="N45" s="20">
        <f t="shared" si="6"/>
        <v>35.049999999999997</v>
      </c>
      <c r="O45" s="21">
        <f t="shared" si="7"/>
        <v>38</v>
      </c>
      <c r="P45" s="21" t="str">
        <f t="shared" si="8"/>
        <v>NO</v>
      </c>
    </row>
    <row r="46" spans="1:16" x14ac:dyDescent="0.25">
      <c r="A46" t="s">
        <v>89</v>
      </c>
      <c r="B46" s="31">
        <v>0</v>
      </c>
      <c r="C46" s="31">
        <v>0</v>
      </c>
      <c r="D46">
        <v>100</v>
      </c>
      <c r="E46" s="31">
        <f t="shared" si="0"/>
        <v>10</v>
      </c>
      <c r="F46" s="11">
        <v>8089</v>
      </c>
      <c r="G46" s="12">
        <f t="shared" si="1"/>
        <v>0.68049129300916966</v>
      </c>
      <c r="H46" s="11">
        <v>8089</v>
      </c>
      <c r="I46" s="12">
        <f t="shared" si="2"/>
        <v>0.8152590203587986</v>
      </c>
      <c r="J46" s="11">
        <f t="shared" si="3"/>
        <v>0</v>
      </c>
      <c r="K46" s="12">
        <f t="shared" si="4"/>
        <v>0</v>
      </c>
      <c r="L46" s="31">
        <f t="shared" si="5"/>
        <v>24.47</v>
      </c>
      <c r="M46" s="33">
        <v>0</v>
      </c>
      <c r="N46" s="20">
        <f t="shared" si="6"/>
        <v>34.47</v>
      </c>
      <c r="O46" s="21">
        <f t="shared" si="7"/>
        <v>39</v>
      </c>
      <c r="P46" s="21" t="str">
        <f t="shared" si="8"/>
        <v>NO</v>
      </c>
    </row>
    <row r="47" spans="1:16" x14ac:dyDescent="0.25">
      <c r="A47" t="s">
        <v>94</v>
      </c>
      <c r="B47" s="31">
        <v>0</v>
      </c>
      <c r="C47" s="31">
        <v>0</v>
      </c>
      <c r="D47">
        <v>100</v>
      </c>
      <c r="E47" s="31">
        <f t="shared" si="0"/>
        <v>10</v>
      </c>
      <c r="F47" s="11">
        <v>6939</v>
      </c>
      <c r="G47" s="12">
        <f t="shared" si="1"/>
        <v>0.58374695045007152</v>
      </c>
      <c r="H47" s="11">
        <v>6939</v>
      </c>
      <c r="I47" s="12">
        <f t="shared" si="2"/>
        <v>0.6993549687562991</v>
      </c>
      <c r="J47" s="11">
        <f t="shared" si="3"/>
        <v>0</v>
      </c>
      <c r="K47" s="12">
        <f t="shared" si="4"/>
        <v>0</v>
      </c>
      <c r="L47" s="31">
        <f t="shared" si="5"/>
        <v>20.99</v>
      </c>
      <c r="M47" s="33">
        <v>0</v>
      </c>
      <c r="N47" s="20">
        <f t="shared" si="6"/>
        <v>30.99</v>
      </c>
      <c r="O47" s="21">
        <f t="shared" si="7"/>
        <v>40</v>
      </c>
      <c r="P47" s="21" t="str">
        <f t="shared" si="8"/>
        <v>NO</v>
      </c>
    </row>
    <row r="48" spans="1:16" x14ac:dyDescent="0.25">
      <c r="A48" t="s">
        <v>121</v>
      </c>
      <c r="B48" s="31">
        <v>0</v>
      </c>
      <c r="C48" s="31">
        <v>0</v>
      </c>
      <c r="D48">
        <v>100</v>
      </c>
      <c r="E48" s="31">
        <f t="shared" si="0"/>
        <v>10</v>
      </c>
      <c r="F48" s="11">
        <v>6362</v>
      </c>
      <c r="G48" s="12">
        <f t="shared" si="1"/>
        <v>0.53520652813998482</v>
      </c>
      <c r="H48" s="11">
        <v>6362</v>
      </c>
      <c r="I48" s="12">
        <f t="shared" si="2"/>
        <v>0.64120137069139282</v>
      </c>
      <c r="J48" s="11">
        <f t="shared" si="3"/>
        <v>0</v>
      </c>
      <c r="K48" s="12">
        <f t="shared" si="4"/>
        <v>0</v>
      </c>
      <c r="L48" s="31">
        <f t="shared" si="5"/>
        <v>19.25</v>
      </c>
      <c r="M48" s="33">
        <v>0</v>
      </c>
      <c r="N48" s="20">
        <f t="shared" si="6"/>
        <v>29.25</v>
      </c>
      <c r="O48" s="21">
        <f t="shared" si="7"/>
        <v>41</v>
      </c>
      <c r="P48" s="21" t="str">
        <f t="shared" si="8"/>
        <v>NO</v>
      </c>
    </row>
    <row r="49" spans="1:16" x14ac:dyDescent="0.25">
      <c r="A49" t="s">
        <v>122</v>
      </c>
      <c r="B49" s="31">
        <v>0</v>
      </c>
      <c r="C49" s="31">
        <v>0</v>
      </c>
      <c r="D49">
        <v>100</v>
      </c>
      <c r="E49" s="31">
        <f t="shared" si="0"/>
        <v>10</v>
      </c>
      <c r="F49" s="11">
        <v>6236</v>
      </c>
      <c r="G49" s="12">
        <f t="shared" si="1"/>
        <v>0.5246067132161184</v>
      </c>
      <c r="H49" s="11">
        <v>6236</v>
      </c>
      <c r="I49" s="12">
        <f t="shared" si="2"/>
        <v>0.62850231808103207</v>
      </c>
      <c r="J49" s="11">
        <f t="shared" si="3"/>
        <v>0</v>
      </c>
      <c r="K49" s="12">
        <f t="shared" si="4"/>
        <v>0</v>
      </c>
      <c r="L49" s="31">
        <f t="shared" si="5"/>
        <v>18.87</v>
      </c>
      <c r="M49" s="33">
        <v>0</v>
      </c>
      <c r="N49" s="20">
        <f t="shared" si="6"/>
        <v>28.87</v>
      </c>
      <c r="O49" s="21">
        <f t="shared" si="7"/>
        <v>42</v>
      </c>
      <c r="P49" s="21" t="str">
        <f t="shared" si="8"/>
        <v>NO</v>
      </c>
    </row>
    <row r="50" spans="1:16" x14ac:dyDescent="0.25">
      <c r="A50" t="s">
        <v>123</v>
      </c>
      <c r="B50" s="31">
        <v>0</v>
      </c>
      <c r="C50" s="31">
        <v>0</v>
      </c>
      <c r="D50">
        <v>100</v>
      </c>
      <c r="E50" s="31">
        <f t="shared" si="0"/>
        <v>10</v>
      </c>
      <c r="F50" s="11">
        <v>4922</v>
      </c>
      <c r="G50" s="12">
        <f t="shared" si="1"/>
        <v>0.41406578615294021</v>
      </c>
      <c r="H50" s="11">
        <v>4922</v>
      </c>
      <c r="I50" s="12">
        <f t="shared" si="2"/>
        <v>0.49606934085869786</v>
      </c>
      <c r="J50" s="11">
        <f t="shared" si="3"/>
        <v>0</v>
      </c>
      <c r="K50" s="12">
        <f t="shared" si="4"/>
        <v>0</v>
      </c>
      <c r="L50" s="31">
        <f t="shared" si="5"/>
        <v>14.89</v>
      </c>
      <c r="M50" s="33">
        <v>0</v>
      </c>
      <c r="N50" s="20">
        <f t="shared" si="6"/>
        <v>24.89</v>
      </c>
      <c r="O50" s="21">
        <f t="shared" si="7"/>
        <v>43</v>
      </c>
      <c r="P50" s="21" t="str">
        <f t="shared" si="8"/>
        <v>NO</v>
      </c>
    </row>
    <row r="51" spans="1:16" x14ac:dyDescent="0.25">
      <c r="A51" t="s">
        <v>102</v>
      </c>
      <c r="B51" s="31">
        <v>0</v>
      </c>
      <c r="C51" s="31">
        <v>0</v>
      </c>
      <c r="D51">
        <v>100</v>
      </c>
      <c r="E51" s="31">
        <f t="shared" si="0"/>
        <v>10</v>
      </c>
      <c r="F51" s="11">
        <v>4712</v>
      </c>
      <c r="G51" s="12">
        <f t="shared" si="1"/>
        <v>0.39639942794649619</v>
      </c>
      <c r="H51" s="11">
        <v>4712</v>
      </c>
      <c r="I51" s="12">
        <f t="shared" si="2"/>
        <v>0.47490425317476315</v>
      </c>
      <c r="J51" s="11">
        <f t="shared" si="3"/>
        <v>0</v>
      </c>
      <c r="K51" s="12">
        <f t="shared" si="4"/>
        <v>0</v>
      </c>
      <c r="L51" s="31">
        <f t="shared" si="5"/>
        <v>14.25</v>
      </c>
      <c r="M51" s="33">
        <v>0</v>
      </c>
      <c r="N51" s="20">
        <f t="shared" si="6"/>
        <v>24.25</v>
      </c>
      <c r="O51" s="21">
        <f t="shared" si="7"/>
        <v>44</v>
      </c>
      <c r="P51" s="21" t="str">
        <f t="shared" si="8"/>
        <v>NO</v>
      </c>
    </row>
    <row r="52" spans="1:16" x14ac:dyDescent="0.25">
      <c r="A52" t="s">
        <v>106</v>
      </c>
      <c r="B52" s="31">
        <v>0</v>
      </c>
      <c r="C52" s="31">
        <v>0</v>
      </c>
      <c r="D52">
        <v>100</v>
      </c>
      <c r="E52" s="31">
        <f t="shared" si="0"/>
        <v>10</v>
      </c>
      <c r="F52" s="11">
        <v>4504</v>
      </c>
      <c r="G52" s="12">
        <f t="shared" si="1"/>
        <v>0.37890132077058974</v>
      </c>
      <c r="H52" s="11">
        <v>4381</v>
      </c>
      <c r="I52" s="12">
        <f t="shared" si="2"/>
        <v>0.44154404353960897</v>
      </c>
      <c r="J52" s="11">
        <f t="shared" si="3"/>
        <v>123</v>
      </c>
      <c r="K52" s="12">
        <f t="shared" si="4"/>
        <v>3.2368421052631581E-2</v>
      </c>
      <c r="L52" s="31">
        <f t="shared" si="5"/>
        <v>13.64</v>
      </c>
      <c r="M52" s="33">
        <v>0</v>
      </c>
      <c r="N52" s="20">
        <f t="shared" si="6"/>
        <v>23.64</v>
      </c>
      <c r="O52" s="21">
        <f t="shared" si="7"/>
        <v>45</v>
      </c>
      <c r="P52" s="21" t="str">
        <f t="shared" si="8"/>
        <v>NO</v>
      </c>
    </row>
    <row r="53" spans="1:16" x14ac:dyDescent="0.25">
      <c r="A53" t="s">
        <v>107</v>
      </c>
      <c r="B53" s="31">
        <v>0</v>
      </c>
      <c r="C53" s="31">
        <v>0</v>
      </c>
      <c r="D53">
        <v>100</v>
      </c>
      <c r="E53" s="31">
        <f t="shared" si="0"/>
        <v>10</v>
      </c>
      <c r="F53" s="11">
        <v>4212</v>
      </c>
      <c r="G53" s="12">
        <f t="shared" si="1"/>
        <v>0.35433667031210564</v>
      </c>
      <c r="H53" s="11">
        <v>4212</v>
      </c>
      <c r="I53" s="12">
        <f t="shared" si="2"/>
        <v>0.42451118726063292</v>
      </c>
      <c r="J53" s="11">
        <f t="shared" si="3"/>
        <v>0</v>
      </c>
      <c r="K53" s="12">
        <f t="shared" si="4"/>
        <v>0</v>
      </c>
      <c r="L53" s="31">
        <f t="shared" si="5"/>
        <v>12.74</v>
      </c>
      <c r="M53" s="33">
        <v>0</v>
      </c>
      <c r="N53" s="20">
        <f t="shared" si="6"/>
        <v>22.74</v>
      </c>
      <c r="O53" s="21">
        <f t="shared" si="7"/>
        <v>46</v>
      </c>
      <c r="P53" s="21" t="str">
        <f t="shared" si="8"/>
        <v>NO</v>
      </c>
    </row>
    <row r="54" spans="1:16" x14ac:dyDescent="0.25">
      <c r="A54" t="s">
        <v>124</v>
      </c>
      <c r="B54" s="31">
        <v>0</v>
      </c>
      <c r="C54" s="31">
        <v>0</v>
      </c>
      <c r="D54">
        <v>100</v>
      </c>
      <c r="E54" s="31">
        <f t="shared" si="0"/>
        <v>10</v>
      </c>
      <c r="F54" s="11">
        <v>3651</v>
      </c>
      <c r="G54" s="12">
        <f t="shared" si="1"/>
        <v>0.30714225624631952</v>
      </c>
      <c r="H54" s="11">
        <v>3651</v>
      </c>
      <c r="I54" s="12">
        <f t="shared" si="2"/>
        <v>0.36797016730497883</v>
      </c>
      <c r="J54" s="11">
        <f t="shared" si="3"/>
        <v>0</v>
      </c>
      <c r="K54" s="12">
        <f t="shared" si="4"/>
        <v>0</v>
      </c>
      <c r="L54" s="31">
        <f t="shared" si="5"/>
        <v>11.05</v>
      </c>
      <c r="M54" s="33">
        <v>0</v>
      </c>
      <c r="N54" s="20">
        <f t="shared" si="6"/>
        <v>21.05</v>
      </c>
      <c r="O54" s="21">
        <f t="shared" si="7"/>
        <v>47</v>
      </c>
      <c r="P54" s="21" t="str">
        <f t="shared" si="8"/>
        <v>NO</v>
      </c>
    </row>
    <row r="55" spans="1:16" x14ac:dyDescent="0.25">
      <c r="B55" s="34"/>
      <c r="C55" s="34"/>
      <c r="E55" s="34"/>
      <c r="L55" s="34"/>
      <c r="M55" s="34"/>
    </row>
    <row r="56" spans="1:16" x14ac:dyDescent="0.25">
      <c r="B56" s="34"/>
      <c r="C56" s="34"/>
      <c r="E56" s="34"/>
      <c r="L56" s="34"/>
      <c r="M56" s="34"/>
    </row>
    <row r="57" spans="1:16" x14ac:dyDescent="0.25">
      <c r="B57" s="34"/>
      <c r="C57" s="34"/>
      <c r="E57" s="34"/>
      <c r="L57" s="34"/>
      <c r="M57" s="34"/>
    </row>
    <row r="58" spans="1:16" x14ac:dyDescent="0.25">
      <c r="B58" s="34"/>
      <c r="C58" s="34"/>
      <c r="E58" s="34"/>
      <c r="L58" s="34"/>
      <c r="M58" s="34"/>
    </row>
    <row r="59" spans="1:16" x14ac:dyDescent="0.25">
      <c r="B59" s="34"/>
      <c r="C59" s="34"/>
      <c r="E59" s="34"/>
      <c r="L59" s="34"/>
      <c r="M59" s="34"/>
    </row>
    <row r="60" spans="1:16" x14ac:dyDescent="0.25">
      <c r="B60" s="34"/>
      <c r="C60" s="34"/>
      <c r="E60" s="34"/>
      <c r="L60" s="34"/>
      <c r="M60" s="34"/>
    </row>
    <row r="61" spans="1:16" x14ac:dyDescent="0.25">
      <c r="B61" s="34"/>
      <c r="C61" s="34"/>
      <c r="E61" s="34"/>
      <c r="L61" s="34"/>
      <c r="M61" s="34"/>
    </row>
    <row r="62" spans="1:16" x14ac:dyDescent="0.25">
      <c r="B62" s="34"/>
      <c r="C62" s="34"/>
      <c r="E62" s="34"/>
      <c r="L62" s="34"/>
      <c r="M62" s="34"/>
    </row>
    <row r="63" spans="1:16" x14ac:dyDescent="0.25">
      <c r="B63" s="34"/>
      <c r="C63" s="34"/>
      <c r="E63" s="34"/>
      <c r="L63" s="34"/>
      <c r="M63" s="34"/>
    </row>
    <row r="64" spans="1:16" x14ac:dyDescent="0.25">
      <c r="B64" s="34"/>
      <c r="C64" s="34"/>
      <c r="E64" s="34"/>
      <c r="L64" s="34"/>
      <c r="M64" s="34"/>
    </row>
    <row r="65" spans="2:13" x14ac:dyDescent="0.25">
      <c r="B65" s="34"/>
      <c r="C65" s="34"/>
      <c r="E65" s="34"/>
      <c r="L65" s="34"/>
      <c r="M65" s="34"/>
    </row>
    <row r="66" spans="2:13" x14ac:dyDescent="0.25">
      <c r="B66" s="34"/>
      <c r="C66" s="34"/>
      <c r="E66" s="34"/>
      <c r="L66" s="34"/>
      <c r="M66" s="34"/>
    </row>
    <row r="67" spans="2:13" x14ac:dyDescent="0.25">
      <c r="B67" s="34"/>
      <c r="C67" s="34"/>
      <c r="E67" s="34"/>
      <c r="L67" s="34"/>
      <c r="M67" s="34"/>
    </row>
    <row r="68" spans="2:13" x14ac:dyDescent="0.25">
      <c r="B68" s="34"/>
      <c r="C68" s="34"/>
      <c r="E68" s="34"/>
      <c r="L68" s="34"/>
      <c r="M68" s="34"/>
    </row>
    <row r="69" spans="2:13" x14ac:dyDescent="0.25">
      <c r="B69" s="34"/>
      <c r="C69" s="34"/>
      <c r="E69" s="34"/>
      <c r="L69" s="34"/>
      <c r="M69" s="34"/>
    </row>
    <row r="70" spans="2:13" x14ac:dyDescent="0.25">
      <c r="B70" s="34"/>
      <c r="C70" s="34"/>
      <c r="E70" s="34"/>
      <c r="L70" s="34"/>
      <c r="M70" s="34"/>
    </row>
    <row r="71" spans="2:13" x14ac:dyDescent="0.25">
      <c r="B71" s="34"/>
      <c r="C71" s="34"/>
      <c r="E71" s="34"/>
      <c r="L71" s="34"/>
      <c r="M71" s="34"/>
    </row>
    <row r="72" spans="2:13" x14ac:dyDescent="0.25">
      <c r="B72" s="34"/>
      <c r="C72" s="34"/>
      <c r="E72" s="34"/>
      <c r="L72" s="34"/>
      <c r="M72" s="34"/>
    </row>
    <row r="73" spans="2:13" x14ac:dyDescent="0.25">
      <c r="B73" s="34"/>
      <c r="C73" s="34"/>
      <c r="E73" s="34"/>
      <c r="L73" s="34"/>
      <c r="M73" s="34"/>
    </row>
    <row r="74" spans="2:13" x14ac:dyDescent="0.25">
      <c r="B74" s="34"/>
      <c r="C74" s="34"/>
      <c r="E74" s="34"/>
      <c r="L74" s="34"/>
      <c r="M74" s="34"/>
    </row>
    <row r="75" spans="2:13" x14ac:dyDescent="0.25">
      <c r="B75" s="34"/>
      <c r="C75" s="34"/>
      <c r="E75" s="34"/>
      <c r="L75" s="34"/>
      <c r="M75" s="34"/>
    </row>
    <row r="76" spans="2:13" x14ac:dyDescent="0.25">
      <c r="B76" s="34"/>
      <c r="C76" s="34"/>
      <c r="E76" s="34"/>
      <c r="L76" s="34"/>
      <c r="M76" s="34"/>
    </row>
    <row r="77" spans="2:13" x14ac:dyDescent="0.25">
      <c r="B77" s="34"/>
      <c r="C77" s="34"/>
      <c r="E77" s="34"/>
      <c r="L77" s="34"/>
      <c r="M77" s="34"/>
    </row>
    <row r="78" spans="2:13" x14ac:dyDescent="0.25">
      <c r="B78" s="34"/>
      <c r="C78" s="34"/>
      <c r="E78" s="34"/>
      <c r="L78" s="34"/>
      <c r="M78" s="34"/>
    </row>
    <row r="79" spans="2:13" x14ac:dyDescent="0.25">
      <c r="B79" s="34"/>
      <c r="C79" s="34"/>
      <c r="E79" s="34"/>
      <c r="L79" s="34"/>
      <c r="M79" s="34"/>
    </row>
    <row r="80" spans="2:13" x14ac:dyDescent="0.25">
      <c r="B80" s="34"/>
      <c r="C80" s="34"/>
      <c r="E80" s="34"/>
      <c r="L80" s="34"/>
      <c r="M80" s="34"/>
    </row>
    <row r="81" spans="2:13" x14ac:dyDescent="0.25">
      <c r="B81" s="34"/>
      <c r="C81" s="34"/>
      <c r="E81" s="34"/>
      <c r="L81" s="34"/>
      <c r="M81" s="34"/>
    </row>
    <row r="82" spans="2:13" x14ac:dyDescent="0.25">
      <c r="B82" s="34"/>
      <c r="C82" s="34"/>
      <c r="E82" s="34"/>
      <c r="L82" s="34"/>
      <c r="M82" s="34"/>
    </row>
    <row r="83" spans="2:13" x14ac:dyDescent="0.25">
      <c r="B83" s="34"/>
      <c r="C83" s="34"/>
      <c r="E83" s="34"/>
      <c r="L83" s="34"/>
      <c r="M83" s="34"/>
    </row>
  </sheetData>
  <sheetProtection algorithmName="SHA-512" hashValue="BNaMEKrnn/pmfmLvn2RLBpBDEWzNuW9v+va2suEfhYuXmz9LvGxtYqDm5iLa3BVAEm74AFyczKf4mmRCUP6LwQ==" saltValue="FeDd+4jIoGNpljyLjK4+Lw==" spinCount="100000" sheet="1" objects="1" scenarios="1" selectLockedCells="1" selectUnlockedCells="1"/>
  <autoFilter ref="A7:O54">
    <sortState ref="A3:AE49">
      <sortCondition descending="1" ref="N2:N49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0.59999389629810485"/>
  </sheetPr>
  <dimension ref="A1:P83"/>
  <sheetViews>
    <sheetView showGridLines="0" tabSelected="1" topLeftCell="G1" zoomScale="80" zoomScaleNormal="80" workbookViewId="0">
      <selection activeCell="N8" sqref="N8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11" width="24.28515625" customWidth="1"/>
    <col min="12" max="12" width="21.85546875" bestFit="1" customWidth="1"/>
    <col min="13" max="13" width="22.140625" style="8" bestFit="1" customWidth="1"/>
    <col min="14" max="14" width="13.85546875" style="9" bestFit="1" customWidth="1"/>
    <col min="16" max="16" width="19.140625" customWidth="1"/>
  </cols>
  <sheetData>
    <row r="1" spans="1:16" x14ac:dyDescent="0.25">
      <c r="A1" s="30" t="s">
        <v>14</v>
      </c>
      <c r="B1" s="30"/>
      <c r="C1" s="30"/>
      <c r="D1" s="30"/>
    </row>
    <row r="2" spans="1:16" x14ac:dyDescent="0.25">
      <c r="A2" s="30" t="s">
        <v>15</v>
      </c>
      <c r="B2" s="30"/>
      <c r="C2" s="30"/>
      <c r="D2" s="30"/>
    </row>
    <row r="3" spans="1:16" x14ac:dyDescent="0.25">
      <c r="A3" s="30" t="s">
        <v>16</v>
      </c>
      <c r="B3" s="30"/>
      <c r="C3" s="30"/>
      <c r="D3" s="30"/>
    </row>
    <row r="4" spans="1:16" x14ac:dyDescent="0.25">
      <c r="A4" s="30" t="s">
        <v>125</v>
      </c>
      <c r="B4" s="30"/>
      <c r="C4" s="30"/>
      <c r="D4" s="30"/>
    </row>
    <row r="6" spans="1:16" x14ac:dyDescent="0.25">
      <c r="B6" s="10">
        <v>0.15</v>
      </c>
      <c r="C6" s="10">
        <v>0.15</v>
      </c>
      <c r="E6" s="10">
        <v>0.1</v>
      </c>
      <c r="F6" s="11"/>
      <c r="G6" s="12"/>
      <c r="H6" s="11"/>
      <c r="I6" s="12"/>
      <c r="J6" s="11"/>
      <c r="K6" s="12"/>
      <c r="L6" s="10">
        <v>0.4</v>
      </c>
      <c r="M6" s="10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7" t="s">
        <v>30</v>
      </c>
      <c r="N7" s="18" t="s">
        <v>31</v>
      </c>
      <c r="O7" s="19" t="s">
        <v>32</v>
      </c>
      <c r="P7" s="19" t="s">
        <v>33</v>
      </c>
    </row>
    <row r="8" spans="1:16" x14ac:dyDescent="0.25">
      <c r="A8" t="s">
        <v>35</v>
      </c>
      <c r="B8" s="31">
        <v>14.5</v>
      </c>
      <c r="C8" s="31">
        <v>7.5</v>
      </c>
      <c r="D8">
        <v>100</v>
      </c>
      <c r="E8" s="31">
        <f t="shared" ref="E8:E33" si="0">+ROUND(D8*10%,2)</f>
        <v>10</v>
      </c>
      <c r="F8" s="11">
        <v>9830</v>
      </c>
      <c r="G8" s="12">
        <f t="shared" ref="G8:G33" si="1">+F8/MAX(F:F)</f>
        <v>0.82695381509211741</v>
      </c>
      <c r="H8" s="11">
        <v>7854</v>
      </c>
      <c r="I8" s="12">
        <f t="shared" ref="I8:I33" si="2">+H8/MAX(H:H)</f>
        <v>0.79157427937915747</v>
      </c>
      <c r="J8" s="11">
        <f t="shared" ref="J8:J33" si="3">+F8-H8</f>
        <v>1976</v>
      </c>
      <c r="K8" s="12">
        <f t="shared" ref="K8:K33" si="4">+J8/MAX(J:J)</f>
        <v>0.60372746715551484</v>
      </c>
      <c r="L8" s="31">
        <f t="shared" ref="L8:L33" si="5">+ROUND((G8*30+I8*50+K8*20)*40%,2)</f>
        <v>30.58</v>
      </c>
      <c r="M8" s="31">
        <v>16</v>
      </c>
      <c r="N8" s="20">
        <f t="shared" ref="N8:N33" si="6">+ROUND(B8+C8+E8+L8+M8,2)</f>
        <v>78.58</v>
      </c>
      <c r="O8" s="21">
        <f t="shared" ref="O8:O33" si="7">+_xlfn.RANK.AVG(N8,N:N)</f>
        <v>1</v>
      </c>
      <c r="P8" s="21" t="str">
        <f>+IF(N8&gt;=41,"SI","NO")</f>
        <v>SI</v>
      </c>
    </row>
    <row r="9" spans="1:16" x14ac:dyDescent="0.25">
      <c r="A9" t="s">
        <v>36</v>
      </c>
      <c r="B9" s="31">
        <v>13</v>
      </c>
      <c r="C9" s="31">
        <v>11.5</v>
      </c>
      <c r="D9">
        <v>100</v>
      </c>
      <c r="E9" s="31">
        <f t="shared" si="0"/>
        <v>10</v>
      </c>
      <c r="F9" s="11">
        <v>8750</v>
      </c>
      <c r="G9" s="12">
        <f t="shared" si="1"/>
        <v>0.73609825860183398</v>
      </c>
      <c r="H9" s="11">
        <v>6484</v>
      </c>
      <c r="I9" s="12">
        <f t="shared" si="2"/>
        <v>0.65349727877444064</v>
      </c>
      <c r="J9" s="11">
        <f t="shared" si="3"/>
        <v>2266</v>
      </c>
      <c r="K9" s="12">
        <f t="shared" si="4"/>
        <v>0.69233119462267034</v>
      </c>
      <c r="L9" s="31">
        <f t="shared" si="5"/>
        <v>27.44</v>
      </c>
      <c r="M9" s="31">
        <v>15</v>
      </c>
      <c r="N9" s="20">
        <f t="shared" si="6"/>
        <v>76.94</v>
      </c>
      <c r="O9" s="21">
        <f t="shared" si="7"/>
        <v>2</v>
      </c>
      <c r="P9" s="21" t="str">
        <f t="shared" ref="P9:P33" si="8">+IF(N9&gt;=41,"SI","NO")</f>
        <v>SI</v>
      </c>
    </row>
    <row r="10" spans="1:16" x14ac:dyDescent="0.25">
      <c r="A10" t="s">
        <v>111</v>
      </c>
      <c r="B10" s="31">
        <v>12</v>
      </c>
      <c r="C10" s="31">
        <v>9</v>
      </c>
      <c r="D10">
        <v>100</v>
      </c>
      <c r="E10" s="31">
        <f t="shared" si="0"/>
        <v>10</v>
      </c>
      <c r="F10" s="11">
        <v>10234</v>
      </c>
      <c r="G10" s="12">
        <f t="shared" si="1"/>
        <v>0.86094052326070503</v>
      </c>
      <c r="H10" s="11">
        <v>8096</v>
      </c>
      <c r="I10" s="12">
        <f t="shared" si="2"/>
        <v>0.81596452328159641</v>
      </c>
      <c r="J10" s="11">
        <f t="shared" si="3"/>
        <v>2138</v>
      </c>
      <c r="K10" s="12">
        <f t="shared" si="4"/>
        <v>0.65322334249923619</v>
      </c>
      <c r="L10" s="31">
        <f t="shared" si="5"/>
        <v>31.88</v>
      </c>
      <c r="M10" s="31">
        <v>13.5</v>
      </c>
      <c r="N10" s="20">
        <f t="shared" si="6"/>
        <v>76.38</v>
      </c>
      <c r="O10" s="21">
        <f t="shared" si="7"/>
        <v>3</v>
      </c>
      <c r="P10" s="21" t="str">
        <f t="shared" si="8"/>
        <v>SI</v>
      </c>
    </row>
    <row r="11" spans="1:16" x14ac:dyDescent="0.25">
      <c r="A11" t="s">
        <v>126</v>
      </c>
      <c r="B11" s="31">
        <v>11.5</v>
      </c>
      <c r="C11" s="31">
        <v>10</v>
      </c>
      <c r="D11">
        <v>100</v>
      </c>
      <c r="E11" s="31">
        <f t="shared" si="0"/>
        <v>10</v>
      </c>
      <c r="F11" s="11">
        <v>8674</v>
      </c>
      <c r="G11" s="12">
        <f t="shared" si="1"/>
        <v>0.72970471944140658</v>
      </c>
      <c r="H11" s="11">
        <v>8674</v>
      </c>
      <c r="I11" s="12">
        <f t="shared" si="2"/>
        <v>0.87421890747833098</v>
      </c>
      <c r="J11" s="11">
        <f t="shared" si="3"/>
        <v>0</v>
      </c>
      <c r="K11" s="12">
        <f t="shared" si="4"/>
        <v>0</v>
      </c>
      <c r="L11" s="31">
        <f t="shared" si="5"/>
        <v>26.24</v>
      </c>
      <c r="M11" s="31">
        <v>18</v>
      </c>
      <c r="N11" s="20">
        <f t="shared" si="6"/>
        <v>75.739999999999995</v>
      </c>
      <c r="O11" s="21">
        <f t="shared" si="7"/>
        <v>4</v>
      </c>
      <c r="P11" s="21" t="str">
        <f t="shared" si="8"/>
        <v>SI</v>
      </c>
    </row>
    <row r="12" spans="1:16" x14ac:dyDescent="0.25">
      <c r="A12" t="s">
        <v>40</v>
      </c>
      <c r="B12" s="31">
        <v>8</v>
      </c>
      <c r="C12" s="31">
        <v>9</v>
      </c>
      <c r="D12">
        <v>100</v>
      </c>
      <c r="E12" s="31">
        <f t="shared" si="0"/>
        <v>10</v>
      </c>
      <c r="F12" s="11">
        <v>11887</v>
      </c>
      <c r="G12" s="12">
        <f t="shared" si="1"/>
        <v>1</v>
      </c>
      <c r="H12" s="11">
        <v>8614</v>
      </c>
      <c r="I12" s="12">
        <f t="shared" si="2"/>
        <v>0.86817173956863536</v>
      </c>
      <c r="J12" s="11">
        <f t="shared" si="3"/>
        <v>3273</v>
      </c>
      <c r="K12" s="12">
        <f t="shared" si="4"/>
        <v>1</v>
      </c>
      <c r="L12" s="31">
        <f t="shared" si="5"/>
        <v>37.36</v>
      </c>
      <c r="M12" s="31">
        <v>11</v>
      </c>
      <c r="N12" s="20">
        <f t="shared" si="6"/>
        <v>75.36</v>
      </c>
      <c r="O12" s="21">
        <f t="shared" si="7"/>
        <v>5</v>
      </c>
      <c r="P12" s="21" t="str">
        <f t="shared" si="8"/>
        <v>SI</v>
      </c>
    </row>
    <row r="13" spans="1:16" x14ac:dyDescent="0.25">
      <c r="A13" t="s">
        <v>39</v>
      </c>
      <c r="B13" s="31">
        <v>12</v>
      </c>
      <c r="C13" s="31">
        <v>11.5</v>
      </c>
      <c r="D13">
        <v>100</v>
      </c>
      <c r="E13" s="31">
        <f t="shared" si="0"/>
        <v>10</v>
      </c>
      <c r="F13" s="11">
        <v>8614</v>
      </c>
      <c r="G13" s="12">
        <f t="shared" si="1"/>
        <v>0.72465718852527972</v>
      </c>
      <c r="H13" s="11">
        <v>6178</v>
      </c>
      <c r="I13" s="12">
        <f t="shared" si="2"/>
        <v>0.62265672243499293</v>
      </c>
      <c r="J13" s="11">
        <f t="shared" si="3"/>
        <v>2436</v>
      </c>
      <c r="K13" s="12">
        <f t="shared" si="4"/>
        <v>0.74427131072410635</v>
      </c>
      <c r="L13" s="31">
        <f t="shared" si="5"/>
        <v>27.1</v>
      </c>
      <c r="M13" s="31">
        <v>14.5</v>
      </c>
      <c r="N13" s="20">
        <f t="shared" si="6"/>
        <v>75.099999999999994</v>
      </c>
      <c r="O13" s="21">
        <f t="shared" si="7"/>
        <v>6</v>
      </c>
      <c r="P13" s="21" t="str">
        <f t="shared" si="8"/>
        <v>SI</v>
      </c>
    </row>
    <row r="14" spans="1:16" x14ac:dyDescent="0.25">
      <c r="A14" t="s">
        <v>43</v>
      </c>
      <c r="B14" s="31">
        <v>14.5</v>
      </c>
      <c r="C14" s="31">
        <v>5.5</v>
      </c>
      <c r="D14">
        <v>100</v>
      </c>
      <c r="E14" s="31">
        <f t="shared" si="0"/>
        <v>10</v>
      </c>
      <c r="F14" s="11">
        <v>9665</v>
      </c>
      <c r="G14" s="12">
        <f t="shared" si="1"/>
        <v>0.81307310507276853</v>
      </c>
      <c r="H14" s="11">
        <v>9665</v>
      </c>
      <c r="I14" s="12">
        <f t="shared" si="2"/>
        <v>0.97409796412013705</v>
      </c>
      <c r="J14" s="11">
        <f t="shared" si="3"/>
        <v>0</v>
      </c>
      <c r="K14" s="12">
        <f t="shared" si="4"/>
        <v>0</v>
      </c>
      <c r="L14" s="31">
        <f t="shared" si="5"/>
        <v>29.24</v>
      </c>
      <c r="M14" s="31">
        <v>14.5</v>
      </c>
      <c r="N14" s="20">
        <f t="shared" si="6"/>
        <v>73.739999999999995</v>
      </c>
      <c r="O14" s="21">
        <f t="shared" si="7"/>
        <v>7</v>
      </c>
      <c r="P14" s="21" t="str">
        <f t="shared" si="8"/>
        <v>SI</v>
      </c>
    </row>
    <row r="15" spans="1:16" x14ac:dyDescent="0.25">
      <c r="A15" t="s">
        <v>47</v>
      </c>
      <c r="B15" s="31">
        <v>9</v>
      </c>
      <c r="C15" s="31">
        <v>7</v>
      </c>
      <c r="D15">
        <v>100</v>
      </c>
      <c r="E15" s="31">
        <f t="shared" si="0"/>
        <v>10</v>
      </c>
      <c r="F15" s="11">
        <v>9922</v>
      </c>
      <c r="G15" s="12">
        <f t="shared" si="1"/>
        <v>0.83469336249684534</v>
      </c>
      <c r="H15" s="11">
        <v>9922</v>
      </c>
      <c r="I15" s="12">
        <f t="shared" si="2"/>
        <v>1</v>
      </c>
      <c r="J15" s="11">
        <f t="shared" si="3"/>
        <v>0</v>
      </c>
      <c r="K15" s="12">
        <f t="shared" si="4"/>
        <v>0</v>
      </c>
      <c r="L15" s="31">
        <f t="shared" si="5"/>
        <v>30.02</v>
      </c>
      <c r="M15" s="31">
        <v>15</v>
      </c>
      <c r="N15" s="20">
        <f t="shared" si="6"/>
        <v>71.02</v>
      </c>
      <c r="O15" s="21">
        <f t="shared" si="7"/>
        <v>8</v>
      </c>
      <c r="P15" s="21" t="str">
        <f t="shared" si="8"/>
        <v>SI</v>
      </c>
    </row>
    <row r="16" spans="1:16" x14ac:dyDescent="0.25">
      <c r="A16" t="s">
        <v>48</v>
      </c>
      <c r="B16" s="31">
        <v>10.5</v>
      </c>
      <c r="C16" s="31">
        <v>10.5</v>
      </c>
      <c r="D16">
        <v>100</v>
      </c>
      <c r="E16" s="31">
        <f t="shared" si="0"/>
        <v>10</v>
      </c>
      <c r="F16" s="11">
        <v>8205</v>
      </c>
      <c r="G16" s="12">
        <f t="shared" si="1"/>
        <v>0.69024985278034823</v>
      </c>
      <c r="H16" s="11">
        <v>8205</v>
      </c>
      <c r="I16" s="12">
        <f t="shared" si="2"/>
        <v>0.82695021165087679</v>
      </c>
      <c r="J16" s="11">
        <f t="shared" si="3"/>
        <v>0</v>
      </c>
      <c r="K16" s="12">
        <f t="shared" si="4"/>
        <v>0</v>
      </c>
      <c r="L16" s="31">
        <f t="shared" si="5"/>
        <v>24.82</v>
      </c>
      <c r="M16" s="31">
        <v>15</v>
      </c>
      <c r="N16" s="20">
        <f t="shared" si="6"/>
        <v>70.819999999999993</v>
      </c>
      <c r="O16" s="21">
        <f t="shared" si="7"/>
        <v>9</v>
      </c>
      <c r="P16" s="21" t="str">
        <f t="shared" si="8"/>
        <v>SI</v>
      </c>
    </row>
    <row r="17" spans="1:16" x14ac:dyDescent="0.25">
      <c r="A17" t="s">
        <v>49</v>
      </c>
      <c r="B17" s="31">
        <v>12.5</v>
      </c>
      <c r="C17" s="31">
        <v>10.5</v>
      </c>
      <c r="D17">
        <v>100</v>
      </c>
      <c r="E17" s="31">
        <f t="shared" si="0"/>
        <v>10</v>
      </c>
      <c r="F17" s="11">
        <v>7781</v>
      </c>
      <c r="G17" s="12">
        <f t="shared" si="1"/>
        <v>0.65458063430638513</v>
      </c>
      <c r="H17" s="11">
        <v>7781</v>
      </c>
      <c r="I17" s="12">
        <f t="shared" si="2"/>
        <v>0.78421689175569442</v>
      </c>
      <c r="J17" s="11">
        <f t="shared" si="3"/>
        <v>0</v>
      </c>
      <c r="K17" s="12">
        <f t="shared" si="4"/>
        <v>0</v>
      </c>
      <c r="L17" s="31">
        <f t="shared" si="5"/>
        <v>23.54</v>
      </c>
      <c r="M17" s="31">
        <v>14</v>
      </c>
      <c r="N17" s="20">
        <f t="shared" si="6"/>
        <v>70.540000000000006</v>
      </c>
      <c r="O17" s="21">
        <f t="shared" si="7"/>
        <v>10</v>
      </c>
      <c r="P17" s="21" t="str">
        <f t="shared" si="8"/>
        <v>SI</v>
      </c>
    </row>
    <row r="18" spans="1:16" x14ac:dyDescent="0.25">
      <c r="A18" t="s">
        <v>112</v>
      </c>
      <c r="B18" s="31">
        <v>11.5</v>
      </c>
      <c r="C18" s="31">
        <v>7</v>
      </c>
      <c r="D18">
        <v>100</v>
      </c>
      <c r="E18" s="31">
        <f t="shared" si="0"/>
        <v>10</v>
      </c>
      <c r="F18" s="11">
        <v>8249</v>
      </c>
      <c r="G18" s="12">
        <f t="shared" si="1"/>
        <v>0.69395137545217467</v>
      </c>
      <c r="H18" s="11">
        <v>8249</v>
      </c>
      <c r="I18" s="12">
        <f t="shared" si="2"/>
        <v>0.83138480145132032</v>
      </c>
      <c r="J18" s="11">
        <f t="shared" si="3"/>
        <v>0</v>
      </c>
      <c r="K18" s="12">
        <f t="shared" si="4"/>
        <v>0</v>
      </c>
      <c r="L18" s="31">
        <f t="shared" si="5"/>
        <v>24.96</v>
      </c>
      <c r="M18" s="31">
        <v>16</v>
      </c>
      <c r="N18" s="20">
        <f t="shared" si="6"/>
        <v>69.459999999999994</v>
      </c>
      <c r="O18" s="21">
        <f t="shared" si="7"/>
        <v>11</v>
      </c>
      <c r="P18" s="21" t="str">
        <f t="shared" si="8"/>
        <v>SI</v>
      </c>
    </row>
    <row r="19" spans="1:16" x14ac:dyDescent="0.25">
      <c r="A19" t="s">
        <v>113</v>
      </c>
      <c r="B19" s="31">
        <v>10</v>
      </c>
      <c r="C19" s="31">
        <v>8.5</v>
      </c>
      <c r="D19">
        <v>100</v>
      </c>
      <c r="E19" s="31">
        <f t="shared" si="0"/>
        <v>10</v>
      </c>
      <c r="F19" s="11">
        <v>8180</v>
      </c>
      <c r="G19" s="12">
        <f t="shared" si="1"/>
        <v>0.68814671489862878</v>
      </c>
      <c r="H19" s="11">
        <v>8004</v>
      </c>
      <c r="I19" s="12">
        <f t="shared" si="2"/>
        <v>0.80669219915339652</v>
      </c>
      <c r="J19" s="11">
        <f t="shared" si="3"/>
        <v>176</v>
      </c>
      <c r="K19" s="12">
        <f t="shared" si="4"/>
        <v>5.3773296669721971E-2</v>
      </c>
      <c r="L19" s="31">
        <f t="shared" si="5"/>
        <v>24.82</v>
      </c>
      <c r="M19" s="31">
        <v>13.5</v>
      </c>
      <c r="N19" s="20">
        <f t="shared" si="6"/>
        <v>66.819999999999993</v>
      </c>
      <c r="O19" s="21">
        <f t="shared" si="7"/>
        <v>12</v>
      </c>
      <c r="P19" s="21" t="str">
        <f t="shared" si="8"/>
        <v>SI</v>
      </c>
    </row>
    <row r="20" spans="1:16" x14ac:dyDescent="0.25">
      <c r="A20" t="s">
        <v>57</v>
      </c>
      <c r="B20" s="31">
        <v>11.5</v>
      </c>
      <c r="C20" s="31">
        <v>11</v>
      </c>
      <c r="D20">
        <v>100</v>
      </c>
      <c r="E20" s="31">
        <f t="shared" si="0"/>
        <v>10</v>
      </c>
      <c r="F20" s="11">
        <v>5741</v>
      </c>
      <c r="G20" s="12">
        <f t="shared" si="1"/>
        <v>0.48296458315807184</v>
      </c>
      <c r="H20" s="11">
        <v>5741</v>
      </c>
      <c r="I20" s="12">
        <f t="shared" si="2"/>
        <v>0.57861318282604313</v>
      </c>
      <c r="J20" s="11">
        <f t="shared" si="3"/>
        <v>0</v>
      </c>
      <c r="K20" s="12">
        <f t="shared" si="4"/>
        <v>0</v>
      </c>
      <c r="L20" s="31">
        <f t="shared" si="5"/>
        <v>17.37</v>
      </c>
      <c r="M20" s="31">
        <v>16</v>
      </c>
      <c r="N20" s="20">
        <f t="shared" si="6"/>
        <v>65.87</v>
      </c>
      <c r="O20" s="21">
        <f t="shared" si="7"/>
        <v>13</v>
      </c>
      <c r="P20" s="21" t="str">
        <f t="shared" si="8"/>
        <v>SI</v>
      </c>
    </row>
    <row r="21" spans="1:16" x14ac:dyDescent="0.25">
      <c r="A21" t="s">
        <v>115</v>
      </c>
      <c r="B21" s="31">
        <v>11</v>
      </c>
      <c r="C21" s="31">
        <v>9.5</v>
      </c>
      <c r="D21">
        <v>100</v>
      </c>
      <c r="E21" s="31">
        <f t="shared" si="0"/>
        <v>10</v>
      </c>
      <c r="F21" s="11">
        <v>6373</v>
      </c>
      <c r="G21" s="12">
        <f t="shared" si="1"/>
        <v>0.53613190880794148</v>
      </c>
      <c r="H21" s="11">
        <v>5631</v>
      </c>
      <c r="I21" s="12">
        <f t="shared" si="2"/>
        <v>0.56752670832493446</v>
      </c>
      <c r="J21" s="11">
        <f t="shared" si="3"/>
        <v>742</v>
      </c>
      <c r="K21" s="12">
        <f t="shared" si="4"/>
        <v>0.22670333027803238</v>
      </c>
      <c r="L21" s="31">
        <f t="shared" si="5"/>
        <v>19.600000000000001</v>
      </c>
      <c r="M21" s="31">
        <v>14</v>
      </c>
      <c r="N21" s="20">
        <f t="shared" si="6"/>
        <v>64.099999999999994</v>
      </c>
      <c r="O21" s="21">
        <f t="shared" si="7"/>
        <v>14</v>
      </c>
      <c r="P21" s="21" t="str">
        <f t="shared" si="8"/>
        <v>SI</v>
      </c>
    </row>
    <row r="22" spans="1:16" x14ac:dyDescent="0.25">
      <c r="A22" t="s">
        <v>116</v>
      </c>
      <c r="B22" s="31">
        <v>10.5</v>
      </c>
      <c r="C22" s="31">
        <v>10</v>
      </c>
      <c r="D22">
        <v>98.35</v>
      </c>
      <c r="E22" s="31">
        <f t="shared" si="0"/>
        <v>9.84</v>
      </c>
      <c r="F22" s="11">
        <v>6209</v>
      </c>
      <c r="G22" s="12">
        <f t="shared" si="1"/>
        <v>0.52233532430386131</v>
      </c>
      <c r="H22" s="11">
        <v>6209</v>
      </c>
      <c r="I22" s="12">
        <f t="shared" si="2"/>
        <v>0.62578109252166902</v>
      </c>
      <c r="J22" s="11">
        <f t="shared" si="3"/>
        <v>0</v>
      </c>
      <c r="K22" s="12">
        <f t="shared" si="4"/>
        <v>0</v>
      </c>
      <c r="L22" s="31">
        <f t="shared" si="5"/>
        <v>18.78</v>
      </c>
      <c r="M22" s="31">
        <v>14</v>
      </c>
      <c r="N22" s="20">
        <f t="shared" si="6"/>
        <v>63.12</v>
      </c>
      <c r="O22" s="21">
        <f t="shared" si="7"/>
        <v>15</v>
      </c>
      <c r="P22" s="21" t="str">
        <f t="shared" si="8"/>
        <v>SI</v>
      </c>
    </row>
    <row r="23" spans="1:16" x14ac:dyDescent="0.25">
      <c r="A23" t="s">
        <v>65</v>
      </c>
      <c r="B23" s="31">
        <v>6</v>
      </c>
      <c r="C23" s="31">
        <v>8.5</v>
      </c>
      <c r="D23">
        <v>100</v>
      </c>
      <c r="E23" s="31">
        <f t="shared" si="0"/>
        <v>10</v>
      </c>
      <c r="F23" s="11">
        <v>6758</v>
      </c>
      <c r="G23" s="12">
        <f t="shared" si="1"/>
        <v>0.56852023218642211</v>
      </c>
      <c r="H23" s="11">
        <v>6758</v>
      </c>
      <c r="I23" s="12">
        <f t="shared" si="2"/>
        <v>0.68111267889538396</v>
      </c>
      <c r="J23" s="11">
        <f t="shared" si="3"/>
        <v>0</v>
      </c>
      <c r="K23" s="12">
        <f t="shared" si="4"/>
        <v>0</v>
      </c>
      <c r="L23" s="31">
        <f t="shared" si="5"/>
        <v>20.440000000000001</v>
      </c>
      <c r="M23" s="31">
        <v>14</v>
      </c>
      <c r="N23" s="20">
        <f t="shared" si="6"/>
        <v>58.94</v>
      </c>
      <c r="O23" s="21">
        <f t="shared" si="7"/>
        <v>16</v>
      </c>
      <c r="P23" s="21" t="str">
        <f t="shared" si="8"/>
        <v>SI</v>
      </c>
    </row>
    <row r="24" spans="1:16" x14ac:dyDescent="0.25">
      <c r="A24" t="s">
        <v>118</v>
      </c>
      <c r="B24" s="31">
        <v>8</v>
      </c>
      <c r="C24" s="31">
        <v>8.5</v>
      </c>
      <c r="D24">
        <v>100</v>
      </c>
      <c r="E24" s="31">
        <f t="shared" si="0"/>
        <v>10</v>
      </c>
      <c r="F24" s="11">
        <v>6880</v>
      </c>
      <c r="G24" s="12">
        <f t="shared" si="1"/>
        <v>0.57878354504921348</v>
      </c>
      <c r="H24" s="11">
        <v>6880</v>
      </c>
      <c r="I24" s="12">
        <f t="shared" si="2"/>
        <v>0.69340858697843177</v>
      </c>
      <c r="J24" s="11">
        <f t="shared" si="3"/>
        <v>0</v>
      </c>
      <c r="K24" s="12">
        <f t="shared" si="4"/>
        <v>0</v>
      </c>
      <c r="L24" s="31">
        <f t="shared" si="5"/>
        <v>20.81</v>
      </c>
      <c r="M24" s="31">
        <v>11.5</v>
      </c>
      <c r="N24" s="20">
        <f t="shared" si="6"/>
        <v>58.81</v>
      </c>
      <c r="O24" s="21">
        <f t="shared" si="7"/>
        <v>17</v>
      </c>
      <c r="P24" s="21" t="str">
        <f t="shared" si="8"/>
        <v>SI</v>
      </c>
    </row>
    <row r="25" spans="1:16" x14ac:dyDescent="0.25">
      <c r="A25" t="s">
        <v>68</v>
      </c>
      <c r="B25" s="31">
        <v>8.5</v>
      </c>
      <c r="C25" s="31">
        <v>9</v>
      </c>
      <c r="D25">
        <v>100</v>
      </c>
      <c r="E25" s="31">
        <f t="shared" si="0"/>
        <v>10</v>
      </c>
      <c r="F25" s="11">
        <v>5082</v>
      </c>
      <c r="G25" s="12">
        <f t="shared" si="1"/>
        <v>0.42752586859594516</v>
      </c>
      <c r="H25" s="11">
        <v>5082</v>
      </c>
      <c r="I25" s="12">
        <f t="shared" si="2"/>
        <v>0.51219512195121952</v>
      </c>
      <c r="J25" s="11">
        <f t="shared" si="3"/>
        <v>0</v>
      </c>
      <c r="K25" s="12">
        <f t="shared" si="4"/>
        <v>0</v>
      </c>
      <c r="L25" s="31">
        <f t="shared" si="5"/>
        <v>15.37</v>
      </c>
      <c r="M25" s="31">
        <v>15</v>
      </c>
      <c r="N25" s="20">
        <f t="shared" si="6"/>
        <v>57.87</v>
      </c>
      <c r="O25" s="21">
        <f t="shared" si="7"/>
        <v>18</v>
      </c>
      <c r="P25" s="21" t="str">
        <f t="shared" si="8"/>
        <v>SI</v>
      </c>
    </row>
    <row r="26" spans="1:16" x14ac:dyDescent="0.25">
      <c r="A26" t="s">
        <v>72</v>
      </c>
      <c r="B26" s="31">
        <v>8.5</v>
      </c>
      <c r="C26" s="31">
        <v>9</v>
      </c>
      <c r="D26">
        <v>100</v>
      </c>
      <c r="E26" s="31">
        <f t="shared" si="0"/>
        <v>10</v>
      </c>
      <c r="F26" s="11">
        <v>5292</v>
      </c>
      <c r="G26" s="12">
        <f t="shared" si="1"/>
        <v>0.44519222680238918</v>
      </c>
      <c r="H26" s="11">
        <v>5292</v>
      </c>
      <c r="I26" s="12">
        <f t="shared" si="2"/>
        <v>0.53336020963515418</v>
      </c>
      <c r="J26" s="11">
        <f t="shared" si="3"/>
        <v>0</v>
      </c>
      <c r="K26" s="12">
        <f t="shared" si="4"/>
        <v>0</v>
      </c>
      <c r="L26" s="31">
        <f t="shared" si="5"/>
        <v>16.010000000000002</v>
      </c>
      <c r="M26" s="31">
        <v>12</v>
      </c>
      <c r="N26" s="20">
        <f t="shared" si="6"/>
        <v>55.51</v>
      </c>
      <c r="O26" s="21">
        <f t="shared" si="7"/>
        <v>19</v>
      </c>
      <c r="P26" s="21" t="str">
        <f t="shared" si="8"/>
        <v>SI</v>
      </c>
    </row>
    <row r="27" spans="1:16" x14ac:dyDescent="0.25">
      <c r="A27" t="s">
        <v>76</v>
      </c>
      <c r="B27" s="31">
        <v>8</v>
      </c>
      <c r="C27" s="31">
        <v>7</v>
      </c>
      <c r="D27">
        <v>100</v>
      </c>
      <c r="E27" s="31">
        <f t="shared" si="0"/>
        <v>10</v>
      </c>
      <c r="F27" s="11">
        <v>4056</v>
      </c>
      <c r="G27" s="12">
        <f t="shared" si="1"/>
        <v>0.34121308993017579</v>
      </c>
      <c r="H27" s="11">
        <v>4056</v>
      </c>
      <c r="I27" s="12">
        <f t="shared" si="2"/>
        <v>0.4087885506954243</v>
      </c>
      <c r="J27" s="11">
        <f t="shared" si="3"/>
        <v>0</v>
      </c>
      <c r="K27" s="12">
        <f t="shared" si="4"/>
        <v>0</v>
      </c>
      <c r="L27" s="31">
        <f t="shared" si="5"/>
        <v>12.27</v>
      </c>
      <c r="M27" s="31">
        <v>14.5</v>
      </c>
      <c r="N27" s="20">
        <f t="shared" si="6"/>
        <v>51.77</v>
      </c>
      <c r="O27" s="21">
        <f t="shared" si="7"/>
        <v>20</v>
      </c>
      <c r="P27" s="21" t="str">
        <f t="shared" si="8"/>
        <v>SI</v>
      </c>
    </row>
    <row r="28" spans="1:16" x14ac:dyDescent="0.25">
      <c r="A28" t="s">
        <v>81</v>
      </c>
      <c r="B28" s="31">
        <v>6.5</v>
      </c>
      <c r="C28" s="31">
        <v>3.5</v>
      </c>
      <c r="D28">
        <v>100</v>
      </c>
      <c r="E28" s="31">
        <f t="shared" si="0"/>
        <v>10</v>
      </c>
      <c r="F28" s="11">
        <v>5653</v>
      </c>
      <c r="G28" s="12">
        <f t="shared" si="1"/>
        <v>0.47556153781441912</v>
      </c>
      <c r="H28" s="11">
        <v>5653</v>
      </c>
      <c r="I28" s="12">
        <f t="shared" si="2"/>
        <v>0.56974400322515617</v>
      </c>
      <c r="J28" s="11">
        <f t="shared" si="3"/>
        <v>0</v>
      </c>
      <c r="K28" s="12">
        <f t="shared" si="4"/>
        <v>0</v>
      </c>
      <c r="L28" s="31">
        <f t="shared" si="5"/>
        <v>17.100000000000001</v>
      </c>
      <c r="M28" s="31">
        <v>10.5</v>
      </c>
      <c r="N28" s="20">
        <f t="shared" si="6"/>
        <v>47.6</v>
      </c>
      <c r="O28" s="21">
        <f t="shared" si="7"/>
        <v>21</v>
      </c>
      <c r="P28" s="21" t="str">
        <f t="shared" si="8"/>
        <v>SI</v>
      </c>
    </row>
    <row r="29" spans="1:16" x14ac:dyDescent="0.25">
      <c r="A29" t="s">
        <v>85</v>
      </c>
      <c r="B29" s="31">
        <v>0</v>
      </c>
      <c r="C29" s="31">
        <v>0</v>
      </c>
      <c r="D29">
        <v>100</v>
      </c>
      <c r="E29" s="31">
        <f t="shared" si="0"/>
        <v>10</v>
      </c>
      <c r="F29" s="11">
        <v>9639</v>
      </c>
      <c r="G29" s="12">
        <f t="shared" si="1"/>
        <v>0.81088584167578026</v>
      </c>
      <c r="H29" s="11">
        <v>6939</v>
      </c>
      <c r="I29" s="12">
        <f t="shared" si="2"/>
        <v>0.6993549687562991</v>
      </c>
      <c r="J29" s="11">
        <f t="shared" si="3"/>
        <v>2700</v>
      </c>
      <c r="K29" s="12">
        <f t="shared" si="4"/>
        <v>0.82493125572868931</v>
      </c>
      <c r="L29" s="31">
        <f t="shared" si="5"/>
        <v>30.32</v>
      </c>
      <c r="M29" s="31">
        <v>0</v>
      </c>
      <c r="N29" s="20">
        <f t="shared" si="6"/>
        <v>40.32</v>
      </c>
      <c r="O29" s="21">
        <f t="shared" si="7"/>
        <v>22</v>
      </c>
      <c r="P29" s="21" t="str">
        <f t="shared" si="8"/>
        <v>NO</v>
      </c>
    </row>
    <row r="30" spans="1:16" x14ac:dyDescent="0.25">
      <c r="A30" t="s">
        <v>88</v>
      </c>
      <c r="B30" s="31">
        <v>0</v>
      </c>
      <c r="C30" s="31">
        <v>7</v>
      </c>
      <c r="D30">
        <v>100</v>
      </c>
      <c r="E30" s="31">
        <f t="shared" si="0"/>
        <v>10</v>
      </c>
      <c r="F30" s="11">
        <v>2990</v>
      </c>
      <c r="G30" s="12">
        <f t="shared" si="1"/>
        <v>0.25153529065365526</v>
      </c>
      <c r="H30" s="11">
        <v>2990</v>
      </c>
      <c r="I30" s="12">
        <f t="shared" si="2"/>
        <v>0.30135053416649871</v>
      </c>
      <c r="J30" s="11">
        <f t="shared" si="3"/>
        <v>0</v>
      </c>
      <c r="K30" s="12">
        <f t="shared" si="4"/>
        <v>0</v>
      </c>
      <c r="L30" s="31">
        <f t="shared" si="5"/>
        <v>9.0500000000000007</v>
      </c>
      <c r="M30" s="31">
        <v>9</v>
      </c>
      <c r="N30" s="20">
        <f t="shared" si="6"/>
        <v>35.049999999999997</v>
      </c>
      <c r="O30" s="21">
        <f t="shared" si="7"/>
        <v>23</v>
      </c>
      <c r="P30" s="21" t="str">
        <f t="shared" si="8"/>
        <v>NO</v>
      </c>
    </row>
    <row r="31" spans="1:16" x14ac:dyDescent="0.25">
      <c r="A31" t="s">
        <v>89</v>
      </c>
      <c r="B31" s="31">
        <v>0</v>
      </c>
      <c r="C31" s="31">
        <v>0</v>
      </c>
      <c r="D31">
        <v>100</v>
      </c>
      <c r="E31" s="31">
        <f t="shared" si="0"/>
        <v>10</v>
      </c>
      <c r="F31" s="11">
        <v>8089</v>
      </c>
      <c r="G31" s="12">
        <f t="shared" si="1"/>
        <v>0.68049129300916966</v>
      </c>
      <c r="H31" s="11">
        <v>8089</v>
      </c>
      <c r="I31" s="12">
        <f t="shared" si="2"/>
        <v>0.8152590203587986</v>
      </c>
      <c r="J31" s="11">
        <f t="shared" si="3"/>
        <v>0</v>
      </c>
      <c r="K31" s="12">
        <f t="shared" si="4"/>
        <v>0</v>
      </c>
      <c r="L31" s="31">
        <f t="shared" si="5"/>
        <v>24.47</v>
      </c>
      <c r="M31" s="31">
        <v>0</v>
      </c>
      <c r="N31" s="20">
        <f t="shared" si="6"/>
        <v>34.47</v>
      </c>
      <c r="O31" s="21">
        <f t="shared" si="7"/>
        <v>24</v>
      </c>
      <c r="P31" s="21" t="str">
        <f t="shared" si="8"/>
        <v>NO</v>
      </c>
    </row>
    <row r="32" spans="1:16" x14ac:dyDescent="0.25">
      <c r="A32" t="s">
        <v>121</v>
      </c>
      <c r="B32" s="31">
        <v>0</v>
      </c>
      <c r="C32" s="31">
        <v>0</v>
      </c>
      <c r="D32">
        <v>100</v>
      </c>
      <c r="E32" s="31">
        <f t="shared" si="0"/>
        <v>10</v>
      </c>
      <c r="F32" s="11">
        <v>6362</v>
      </c>
      <c r="G32" s="12">
        <f t="shared" si="1"/>
        <v>0.53520652813998482</v>
      </c>
      <c r="H32" s="11">
        <v>6362</v>
      </c>
      <c r="I32" s="12">
        <f t="shared" si="2"/>
        <v>0.64120137069139282</v>
      </c>
      <c r="J32" s="11">
        <f t="shared" si="3"/>
        <v>0</v>
      </c>
      <c r="K32" s="12">
        <f t="shared" si="4"/>
        <v>0</v>
      </c>
      <c r="L32" s="31">
        <f t="shared" si="5"/>
        <v>19.25</v>
      </c>
      <c r="M32" s="31">
        <v>0</v>
      </c>
      <c r="N32" s="20">
        <f t="shared" si="6"/>
        <v>29.25</v>
      </c>
      <c r="O32" s="21">
        <f t="shared" si="7"/>
        <v>25</v>
      </c>
      <c r="P32" s="21" t="str">
        <f t="shared" si="8"/>
        <v>NO</v>
      </c>
    </row>
    <row r="33" spans="1:16" x14ac:dyDescent="0.25">
      <c r="A33" t="s">
        <v>106</v>
      </c>
      <c r="B33" s="31">
        <v>0</v>
      </c>
      <c r="C33" s="31">
        <v>0</v>
      </c>
      <c r="D33">
        <v>100</v>
      </c>
      <c r="E33" s="31">
        <f t="shared" si="0"/>
        <v>10</v>
      </c>
      <c r="F33" s="11">
        <v>4504</v>
      </c>
      <c r="G33" s="12">
        <f t="shared" si="1"/>
        <v>0.37890132077058974</v>
      </c>
      <c r="H33" s="11">
        <v>4381</v>
      </c>
      <c r="I33" s="12">
        <f t="shared" si="2"/>
        <v>0.44154404353960897</v>
      </c>
      <c r="J33" s="11">
        <f t="shared" si="3"/>
        <v>123</v>
      </c>
      <c r="K33" s="12">
        <f t="shared" si="4"/>
        <v>3.7580201649862512E-2</v>
      </c>
      <c r="L33" s="31">
        <f t="shared" si="5"/>
        <v>13.68</v>
      </c>
      <c r="M33" s="31">
        <v>0</v>
      </c>
      <c r="N33" s="20">
        <f t="shared" si="6"/>
        <v>23.68</v>
      </c>
      <c r="O33" s="21">
        <f t="shared" si="7"/>
        <v>26</v>
      </c>
      <c r="P33" s="21" t="str">
        <f t="shared" si="8"/>
        <v>NO</v>
      </c>
    </row>
    <row r="34" spans="1:16" x14ac:dyDescent="0.25">
      <c r="B34" s="34"/>
      <c r="C34" s="34"/>
      <c r="E34" s="34"/>
      <c r="L34" s="34"/>
      <c r="M34" s="32"/>
    </row>
    <row r="35" spans="1:16" x14ac:dyDescent="0.25">
      <c r="B35" s="34"/>
      <c r="C35" s="34"/>
      <c r="E35" s="34"/>
      <c r="L35" s="34"/>
      <c r="M35" s="32"/>
    </row>
    <row r="36" spans="1:16" x14ac:dyDescent="0.25">
      <c r="B36" s="34"/>
      <c r="C36" s="34"/>
      <c r="E36" s="34"/>
      <c r="L36" s="34"/>
      <c r="M36" s="32"/>
    </row>
    <row r="37" spans="1:16" x14ac:dyDescent="0.25">
      <c r="B37" s="34"/>
      <c r="C37" s="34"/>
      <c r="E37" s="34"/>
      <c r="L37" s="34"/>
      <c r="M37" s="32"/>
    </row>
    <row r="38" spans="1:16" x14ac:dyDescent="0.25">
      <c r="B38" s="34"/>
      <c r="C38" s="34"/>
      <c r="E38" s="34"/>
      <c r="L38" s="34"/>
      <c r="M38" s="32"/>
    </row>
    <row r="39" spans="1:16" x14ac:dyDescent="0.25">
      <c r="B39" s="34"/>
      <c r="C39" s="34"/>
      <c r="E39" s="34"/>
      <c r="L39" s="34"/>
      <c r="M39" s="32"/>
    </row>
    <row r="40" spans="1:16" x14ac:dyDescent="0.25">
      <c r="B40" s="34"/>
      <c r="C40" s="34"/>
      <c r="E40" s="34"/>
      <c r="L40" s="34"/>
      <c r="M40" s="32"/>
    </row>
    <row r="41" spans="1:16" x14ac:dyDescent="0.25">
      <c r="B41" s="34"/>
      <c r="C41" s="34"/>
      <c r="E41" s="34"/>
      <c r="L41" s="34"/>
      <c r="M41" s="32"/>
    </row>
    <row r="42" spans="1:16" x14ac:dyDescent="0.25">
      <c r="B42" s="34"/>
      <c r="C42" s="34"/>
      <c r="E42" s="34"/>
      <c r="L42" s="34"/>
      <c r="M42" s="32"/>
    </row>
    <row r="43" spans="1:16" x14ac:dyDescent="0.25">
      <c r="B43" s="34"/>
      <c r="C43" s="34"/>
      <c r="E43" s="34"/>
      <c r="L43" s="34"/>
      <c r="M43" s="32"/>
    </row>
    <row r="44" spans="1:16" x14ac:dyDescent="0.25">
      <c r="B44" s="34"/>
      <c r="C44" s="34"/>
      <c r="E44" s="34"/>
      <c r="L44" s="34"/>
      <c r="M44" s="32"/>
    </row>
    <row r="45" spans="1:16" x14ac:dyDescent="0.25">
      <c r="B45" s="34"/>
      <c r="C45" s="34"/>
      <c r="E45" s="34"/>
      <c r="L45" s="34"/>
      <c r="M45" s="32"/>
    </row>
    <row r="46" spans="1:16" x14ac:dyDescent="0.25">
      <c r="B46" s="34"/>
      <c r="C46" s="34"/>
      <c r="E46" s="34"/>
      <c r="L46" s="34"/>
      <c r="M46" s="32"/>
    </row>
    <row r="47" spans="1:16" x14ac:dyDescent="0.25">
      <c r="B47" s="34"/>
      <c r="C47" s="34"/>
      <c r="E47" s="34"/>
      <c r="L47" s="34"/>
      <c r="M47" s="32"/>
    </row>
    <row r="48" spans="1:16" x14ac:dyDescent="0.25">
      <c r="B48" s="34"/>
      <c r="C48" s="34"/>
      <c r="E48" s="34"/>
      <c r="L48" s="34"/>
      <c r="M48" s="32"/>
    </row>
    <row r="49" spans="2:13" x14ac:dyDescent="0.25">
      <c r="B49" s="34"/>
      <c r="C49" s="34"/>
      <c r="E49" s="34"/>
      <c r="L49" s="34"/>
      <c r="M49" s="32"/>
    </row>
    <row r="50" spans="2:13" x14ac:dyDescent="0.25">
      <c r="B50" s="34"/>
      <c r="C50" s="34"/>
      <c r="E50" s="34"/>
      <c r="L50" s="34"/>
      <c r="M50" s="32"/>
    </row>
    <row r="51" spans="2:13" x14ac:dyDescent="0.25">
      <c r="B51" s="34"/>
      <c r="C51" s="34"/>
      <c r="E51" s="34"/>
      <c r="L51" s="34"/>
      <c r="M51" s="32"/>
    </row>
    <row r="52" spans="2:13" x14ac:dyDescent="0.25">
      <c r="B52" s="34"/>
      <c r="C52" s="34"/>
      <c r="E52" s="34"/>
      <c r="L52" s="34"/>
      <c r="M52" s="32"/>
    </row>
    <row r="53" spans="2:13" x14ac:dyDescent="0.25">
      <c r="B53" s="34"/>
      <c r="C53" s="34"/>
      <c r="E53" s="34"/>
      <c r="L53" s="34"/>
      <c r="M53" s="32"/>
    </row>
    <row r="54" spans="2:13" x14ac:dyDescent="0.25">
      <c r="B54" s="34"/>
      <c r="C54" s="34"/>
      <c r="E54" s="34"/>
      <c r="L54" s="34"/>
      <c r="M54" s="32"/>
    </row>
    <row r="55" spans="2:13" x14ac:dyDescent="0.25">
      <c r="B55" s="34"/>
      <c r="C55" s="34"/>
      <c r="E55" s="34"/>
      <c r="L55" s="34"/>
      <c r="M55" s="32"/>
    </row>
    <row r="56" spans="2:13" x14ac:dyDescent="0.25">
      <c r="B56" s="34"/>
      <c r="C56" s="34"/>
      <c r="E56" s="34"/>
      <c r="L56" s="34"/>
      <c r="M56" s="32"/>
    </row>
    <row r="57" spans="2:13" x14ac:dyDescent="0.25">
      <c r="B57" s="34"/>
      <c r="C57" s="34"/>
      <c r="E57" s="34"/>
      <c r="L57" s="34"/>
      <c r="M57" s="32"/>
    </row>
    <row r="58" spans="2:13" x14ac:dyDescent="0.25">
      <c r="B58" s="34"/>
      <c r="C58" s="34"/>
      <c r="E58" s="34"/>
      <c r="L58" s="34"/>
      <c r="M58" s="32"/>
    </row>
    <row r="59" spans="2:13" x14ac:dyDescent="0.25">
      <c r="B59" s="34"/>
      <c r="C59" s="34"/>
      <c r="E59" s="34"/>
      <c r="L59" s="34"/>
      <c r="M59" s="32"/>
    </row>
    <row r="60" spans="2:13" x14ac:dyDescent="0.25">
      <c r="B60" s="34"/>
      <c r="C60" s="34"/>
      <c r="E60" s="34"/>
      <c r="L60" s="34"/>
      <c r="M60" s="32"/>
    </row>
    <row r="61" spans="2:13" x14ac:dyDescent="0.25">
      <c r="B61" s="34"/>
      <c r="C61" s="34"/>
      <c r="E61" s="34"/>
      <c r="L61" s="34"/>
      <c r="M61" s="32"/>
    </row>
    <row r="62" spans="2:13" x14ac:dyDescent="0.25">
      <c r="B62" s="34"/>
      <c r="C62" s="34"/>
      <c r="E62" s="34"/>
      <c r="L62" s="34"/>
      <c r="M62" s="32"/>
    </row>
    <row r="63" spans="2:13" x14ac:dyDescent="0.25">
      <c r="B63" s="34"/>
      <c r="C63" s="34"/>
      <c r="E63" s="34"/>
      <c r="L63" s="34"/>
      <c r="M63" s="32"/>
    </row>
    <row r="64" spans="2:13" x14ac:dyDescent="0.25">
      <c r="B64" s="34"/>
      <c r="C64" s="34"/>
      <c r="E64" s="34"/>
      <c r="L64" s="34"/>
      <c r="M64" s="32"/>
    </row>
    <row r="65" spans="2:13" x14ac:dyDescent="0.25">
      <c r="B65" s="34"/>
      <c r="C65" s="34"/>
      <c r="E65" s="34"/>
      <c r="L65" s="34"/>
      <c r="M65" s="32"/>
    </row>
    <row r="66" spans="2:13" x14ac:dyDescent="0.25">
      <c r="B66" s="34"/>
      <c r="C66" s="34"/>
      <c r="E66" s="34"/>
      <c r="L66" s="34"/>
      <c r="M66" s="32"/>
    </row>
    <row r="67" spans="2:13" x14ac:dyDescent="0.25">
      <c r="B67" s="34"/>
      <c r="C67" s="34"/>
      <c r="E67" s="34"/>
      <c r="L67" s="34"/>
      <c r="M67" s="32"/>
    </row>
    <row r="68" spans="2:13" x14ac:dyDescent="0.25">
      <c r="B68" s="34"/>
      <c r="C68" s="34"/>
      <c r="E68" s="34"/>
      <c r="L68" s="34"/>
      <c r="M68" s="32"/>
    </row>
    <row r="69" spans="2:13" x14ac:dyDescent="0.25">
      <c r="B69" s="34"/>
      <c r="C69" s="34"/>
      <c r="E69" s="34"/>
      <c r="L69" s="34"/>
      <c r="M69" s="32"/>
    </row>
    <row r="70" spans="2:13" x14ac:dyDescent="0.25">
      <c r="B70" s="34"/>
      <c r="C70" s="34"/>
      <c r="E70" s="34"/>
      <c r="L70" s="34"/>
      <c r="M70" s="32"/>
    </row>
    <row r="71" spans="2:13" x14ac:dyDescent="0.25">
      <c r="B71" s="34"/>
      <c r="C71" s="34"/>
      <c r="E71" s="34"/>
      <c r="L71" s="34"/>
      <c r="M71" s="32"/>
    </row>
    <row r="72" spans="2:13" x14ac:dyDescent="0.25">
      <c r="B72" s="34"/>
      <c r="C72" s="34"/>
      <c r="E72" s="34"/>
      <c r="L72" s="34"/>
      <c r="M72" s="32"/>
    </row>
    <row r="73" spans="2:13" x14ac:dyDescent="0.25">
      <c r="B73" s="34"/>
      <c r="C73" s="34"/>
      <c r="E73" s="34"/>
      <c r="L73" s="34"/>
      <c r="M73" s="32"/>
    </row>
    <row r="74" spans="2:13" x14ac:dyDescent="0.25">
      <c r="B74" s="34"/>
      <c r="C74" s="34"/>
      <c r="E74" s="34"/>
      <c r="L74" s="34"/>
      <c r="M74" s="32"/>
    </row>
    <row r="75" spans="2:13" x14ac:dyDescent="0.25">
      <c r="B75" s="34"/>
      <c r="C75" s="34"/>
      <c r="E75" s="34"/>
      <c r="L75" s="34"/>
      <c r="M75" s="32"/>
    </row>
    <row r="76" spans="2:13" x14ac:dyDescent="0.25">
      <c r="B76" s="34"/>
      <c r="C76" s="34"/>
      <c r="E76" s="34"/>
      <c r="L76" s="34"/>
      <c r="M76" s="32"/>
    </row>
    <row r="77" spans="2:13" x14ac:dyDescent="0.25">
      <c r="B77" s="34"/>
      <c r="C77" s="34"/>
      <c r="E77" s="34"/>
      <c r="L77" s="34"/>
      <c r="M77" s="32"/>
    </row>
    <row r="78" spans="2:13" x14ac:dyDescent="0.25">
      <c r="B78" s="34"/>
      <c r="C78" s="34"/>
      <c r="E78" s="34"/>
      <c r="L78" s="34"/>
      <c r="M78" s="32"/>
    </row>
    <row r="79" spans="2:13" x14ac:dyDescent="0.25">
      <c r="B79" s="34"/>
      <c r="C79" s="34"/>
      <c r="E79" s="34"/>
      <c r="L79" s="34"/>
      <c r="M79" s="32"/>
    </row>
    <row r="80" spans="2:13" x14ac:dyDescent="0.25">
      <c r="B80" s="34"/>
      <c r="C80" s="34"/>
      <c r="E80" s="34"/>
      <c r="L80" s="34"/>
      <c r="M80" s="32"/>
    </row>
    <row r="81" spans="2:13" x14ac:dyDescent="0.25">
      <c r="B81" s="34"/>
      <c r="C81" s="34"/>
      <c r="E81" s="34"/>
      <c r="L81" s="34"/>
      <c r="M81" s="32"/>
    </row>
    <row r="82" spans="2:13" x14ac:dyDescent="0.25">
      <c r="B82" s="34"/>
      <c r="C82" s="34"/>
      <c r="E82" s="34"/>
      <c r="L82" s="34"/>
      <c r="M82" s="32"/>
    </row>
    <row r="83" spans="2:13" x14ac:dyDescent="0.25">
      <c r="B83" s="34"/>
      <c r="C83" s="34"/>
      <c r="E83" s="34"/>
      <c r="L83" s="34"/>
      <c r="M83" s="32"/>
    </row>
  </sheetData>
  <sheetProtection algorithmName="SHA-512" hashValue="ZOUsFapV5E8d8htPCuoP064LUDoZC2XNQdcTuRK88wePo/UH03vRZklb1Z8Xd8FC32NIPUTcLGyjnexcs3liZw==" saltValue="vQWiH7p94s+9BiX1y+YnZg==" spinCount="100000" sheet="1" objects="1" scenarios="1" selectLockedCells="1" selectUnlockedCells="1"/>
  <autoFilter ref="A7:O33">
    <sortState ref="A3:AE28">
      <sortCondition descending="1" ref="N2:N28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d4ed139edd10b6e74a3f3c2511c9cb02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e4f6020a30ca3bdf836834dace25920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887F12-59E7-44F1-BF15-B707229FB300}">
  <ds:schemaRefs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732046e1-c766-4a76-aca4-db7ff5f4e0cb"/>
    <ds:schemaRef ds:uri="http://schemas.microsoft.com/office/infopath/2007/PartnerControls"/>
    <ds:schemaRef ds:uri="1dd6788a-1f9e-47a5-8bca-914cb6058006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A4F309-74B9-4801-BA24-0B7D6A1347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A51E6-FC27-4E9D-B619-7948104AE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6788a-1f9e-47a5-8bca-914cb6058006"/>
    <ds:schemaRef ds:uri="732046e1-c766-4a76-aca4-db7ff5f4e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VACANTES</vt:lpstr>
      <vt:lpstr>P8</vt:lpstr>
      <vt:lpstr>P7</vt:lpstr>
      <vt:lpstr>P6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J. Galdame Gatica</dc:creator>
  <cp:lastModifiedBy>Matias J. Galdame Gatica</cp:lastModifiedBy>
  <dcterms:created xsi:type="dcterms:W3CDTF">2025-10-22T19:49:59Z</dcterms:created>
  <dcterms:modified xsi:type="dcterms:W3CDTF">2025-10-23T16:17:39Z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